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R:\DPHS\EpiTeam\Research\Smoking-Attributable Mortality\Data\DR Tables and Figures\"/>
    </mc:Choice>
  </mc:AlternateContent>
  <xr:revisionPtr revIDLastSave="0" documentId="13_ncr:1_{944E6593-39CC-4CEA-8E1D-C5557DAEF8DC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2000-2019" sheetId="1" r:id="rId1"/>
    <sheet name="SAF Variance" sheetId="3" r:id="rId2"/>
    <sheet name="2019 Alternative" sheetId="2" r:id="rId3"/>
  </sheets>
  <definedNames/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5" i="1" l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432" i="1"/>
  <c r="P433" i="1"/>
  <c r="P434" i="1"/>
  <c r="P435" i="1"/>
  <c r="P436" i="1"/>
  <c r="P437" i="1"/>
  <c r="P438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4" i="1"/>
  <c r="P455" i="1"/>
  <c r="P456" i="1"/>
  <c r="P457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2" i="1"/>
  <c r="P493" i="1"/>
  <c r="P494" i="1"/>
  <c r="P495" i="1"/>
  <c r="P496" i="1"/>
  <c r="P497" i="1"/>
  <c r="P498" i="1"/>
  <c r="P499" i="1"/>
  <c r="P500" i="1"/>
  <c r="P501" i="1"/>
  <c r="P502" i="1"/>
  <c r="P503" i="1"/>
  <c r="P504" i="1"/>
  <c r="P505" i="1"/>
  <c r="P506" i="1"/>
  <c r="P507" i="1"/>
  <c r="P508" i="1"/>
  <c r="P509" i="1"/>
  <c r="P510" i="1"/>
  <c r="P511" i="1"/>
  <c r="P512" i="1"/>
  <c r="P513" i="1"/>
  <c r="P514" i="1"/>
  <c r="P515" i="1"/>
  <c r="P516" i="1"/>
  <c r="P517" i="1"/>
  <c r="P518" i="1"/>
  <c r="P519" i="1"/>
  <c r="P520" i="1"/>
  <c r="P521" i="1"/>
  <c r="P522" i="1"/>
  <c r="P523" i="1"/>
  <c r="P524" i="1"/>
  <c r="P525" i="1"/>
  <c r="P526" i="1"/>
  <c r="P527" i="1"/>
  <c r="P528" i="1"/>
  <c r="P529" i="1"/>
  <c r="P530" i="1"/>
  <c r="P531" i="1"/>
  <c r="P532" i="1"/>
  <c r="P533" i="1"/>
  <c r="P534" i="1"/>
  <c r="P535" i="1"/>
  <c r="P536" i="1"/>
  <c r="P537" i="1"/>
  <c r="P538" i="1"/>
  <c r="P539" i="1"/>
  <c r="P540" i="1"/>
  <c r="P541" i="1"/>
  <c r="P542" i="1"/>
  <c r="P543" i="1"/>
  <c r="P544" i="1"/>
  <c r="P545" i="1"/>
  <c r="P546" i="1"/>
  <c r="P547" i="1"/>
  <c r="P548" i="1"/>
  <c r="P549" i="1"/>
  <c r="P550" i="1"/>
  <c r="P551" i="1"/>
  <c r="P552" i="1"/>
  <c r="P553" i="1"/>
  <c r="P554" i="1"/>
  <c r="P555" i="1"/>
  <c r="P556" i="1"/>
  <c r="P557" i="1"/>
  <c r="P558" i="1"/>
  <c r="P559" i="1"/>
  <c r="P560" i="1"/>
  <c r="P561" i="1"/>
  <c r="P562" i="1"/>
  <c r="P563" i="1"/>
  <c r="P564" i="1"/>
  <c r="P565" i="1"/>
  <c r="P566" i="1"/>
  <c r="P567" i="1"/>
  <c r="P568" i="1"/>
  <c r="P569" i="1"/>
  <c r="P570" i="1"/>
  <c r="P571" i="1"/>
  <c r="P572" i="1"/>
  <c r="P573" i="1"/>
  <c r="P574" i="1"/>
  <c r="P575" i="1"/>
  <c r="P576" i="1"/>
  <c r="P577" i="1"/>
  <c r="P578" i="1"/>
  <c r="P579" i="1"/>
  <c r="P580" i="1"/>
  <c r="P581" i="1"/>
  <c r="P582" i="1"/>
  <c r="P583" i="1"/>
  <c r="P584" i="1"/>
  <c r="P585" i="1"/>
  <c r="P586" i="1"/>
  <c r="P587" i="1"/>
  <c r="P588" i="1"/>
  <c r="P589" i="1"/>
  <c r="P590" i="1"/>
  <c r="P591" i="1"/>
  <c r="P592" i="1"/>
  <c r="P593" i="1"/>
  <c r="P594" i="1"/>
  <c r="P595" i="1"/>
  <c r="P596" i="1"/>
  <c r="P597" i="1"/>
  <c r="P598" i="1"/>
  <c r="P599" i="1"/>
  <c r="P600" i="1"/>
  <c r="P601" i="1"/>
  <c r="P602" i="1"/>
  <c r="P603" i="1"/>
  <c r="P604" i="1"/>
  <c r="P605" i="1"/>
  <c r="P606" i="1"/>
  <c r="P607" i="1"/>
  <c r="P608" i="1"/>
  <c r="P609" i="1"/>
  <c r="P610" i="1"/>
  <c r="P611" i="1"/>
  <c r="P612" i="1"/>
  <c r="P613" i="1"/>
  <c r="P614" i="1"/>
  <c r="P615" i="1"/>
  <c r="P616" i="1"/>
  <c r="P617" i="1"/>
  <c r="P618" i="1"/>
  <c r="P619" i="1"/>
  <c r="P620" i="1"/>
  <c r="P621" i="1"/>
  <c r="P622" i="1"/>
  <c r="P623" i="1"/>
  <c r="P624" i="1"/>
  <c r="P625" i="1"/>
  <c r="P626" i="1"/>
  <c r="P627" i="1"/>
  <c r="P628" i="1"/>
  <c r="P629" i="1"/>
  <c r="P630" i="1"/>
  <c r="P631" i="1"/>
  <c r="P632" i="1"/>
  <c r="P633" i="1"/>
  <c r="P634" i="1"/>
  <c r="P635" i="1"/>
  <c r="P636" i="1"/>
  <c r="P637" i="1"/>
  <c r="P638" i="1"/>
  <c r="P639" i="1"/>
  <c r="P640" i="1"/>
  <c r="P641" i="1"/>
  <c r="P642" i="1"/>
  <c r="P4" i="1"/>
  <c r="P3" i="1"/>
  <c r="AB67" i="2" l="1"/>
  <c r="W67" i="2"/>
  <c r="V67" i="2"/>
  <c r="X67" i="2" s="1"/>
  <c r="Z67" i="2" s="1"/>
  <c r="Q67" i="2"/>
  <c r="O67" i="2"/>
  <c r="AC67" i="2" s="1"/>
  <c r="G67" i="2"/>
  <c r="AB66" i="2"/>
  <c r="AD66" i="2" s="1"/>
  <c r="W66" i="2"/>
  <c r="V66" i="2"/>
  <c r="X66" i="2" s="1"/>
  <c r="Z66" i="2" s="1"/>
  <c r="Q66" i="2"/>
  <c r="O66" i="2"/>
  <c r="AC66" i="2" s="1"/>
  <c r="G66" i="2"/>
  <c r="Q65" i="2"/>
  <c r="O65" i="2"/>
  <c r="AC65" i="2" s="1"/>
  <c r="G65" i="2"/>
  <c r="AC64" i="2"/>
  <c r="AB64" i="2"/>
  <c r="AD64" i="2" s="1"/>
  <c r="W64" i="2"/>
  <c r="V64" i="2"/>
  <c r="X64" i="2" s="1"/>
  <c r="Z64" i="2" s="1"/>
  <c r="Q64" i="2"/>
  <c r="O64" i="2"/>
  <c r="G64" i="2"/>
  <c r="Q63" i="2"/>
  <c r="O63" i="2"/>
  <c r="W63" i="2" s="1"/>
  <c r="G63" i="2"/>
  <c r="AC62" i="2"/>
  <c r="AB62" i="2"/>
  <c r="AD62" i="2" s="1"/>
  <c r="W62" i="2"/>
  <c r="V62" i="2"/>
  <c r="X62" i="2" s="1"/>
  <c r="Z62" i="2" s="1"/>
  <c r="Q62" i="2"/>
  <c r="O62" i="2"/>
  <c r="G62" i="2"/>
  <c r="Q61" i="2"/>
  <c r="O61" i="2"/>
  <c r="AC61" i="2" s="1"/>
  <c r="G61" i="2"/>
  <c r="AC60" i="2"/>
  <c r="AB60" i="2"/>
  <c r="AD60" i="2" s="1"/>
  <c r="W60" i="2"/>
  <c r="V60" i="2"/>
  <c r="X60" i="2" s="1"/>
  <c r="Q60" i="2"/>
  <c r="O60" i="2"/>
  <c r="G60" i="2"/>
  <c r="AB59" i="2"/>
  <c r="W59" i="2"/>
  <c r="V59" i="2"/>
  <c r="X59" i="2" s="1"/>
  <c r="Z59" i="2" s="1"/>
  <c r="Q59" i="2"/>
  <c r="O59" i="2"/>
  <c r="AC59" i="2" s="1"/>
  <c r="G59" i="2"/>
  <c r="AB58" i="2"/>
  <c r="W58" i="2"/>
  <c r="V58" i="2"/>
  <c r="X58" i="2" s="1"/>
  <c r="Z58" i="2" s="1"/>
  <c r="Q58" i="2"/>
  <c r="O58" i="2"/>
  <c r="AC58" i="2" s="1"/>
  <c r="G58" i="2"/>
  <c r="Q57" i="2"/>
  <c r="O57" i="2"/>
  <c r="W57" i="2" s="1"/>
  <c r="G57" i="2"/>
  <c r="AC56" i="2"/>
  <c r="AB56" i="2"/>
  <c r="AD56" i="2" s="1"/>
  <c r="W56" i="2"/>
  <c r="V56" i="2"/>
  <c r="X56" i="2" s="1"/>
  <c r="Z56" i="2" s="1"/>
  <c r="Q56" i="2"/>
  <c r="O56" i="2"/>
  <c r="G56" i="2"/>
  <c r="Q55" i="2"/>
  <c r="O55" i="2"/>
  <c r="AC55" i="2" s="1"/>
  <c r="G55" i="2"/>
  <c r="AC54" i="2"/>
  <c r="AB54" i="2"/>
  <c r="AD54" i="2" s="1"/>
  <c r="W54" i="2"/>
  <c r="V54" i="2"/>
  <c r="X54" i="2" s="1"/>
  <c r="Z54" i="2" s="1"/>
  <c r="Q54" i="2"/>
  <c r="O54" i="2"/>
  <c r="G54" i="2"/>
  <c r="Q53" i="2"/>
  <c r="O53" i="2"/>
  <c r="W53" i="2" s="1"/>
  <c r="G53" i="2"/>
  <c r="AC52" i="2"/>
  <c r="AB52" i="2"/>
  <c r="AD52" i="2" s="1"/>
  <c r="W52" i="2"/>
  <c r="V52" i="2"/>
  <c r="X52" i="2" s="1"/>
  <c r="Q52" i="2"/>
  <c r="O52" i="2"/>
  <c r="G52" i="2"/>
  <c r="AB51" i="2"/>
  <c r="AD51" i="2" s="1"/>
  <c r="W51" i="2"/>
  <c r="V51" i="2"/>
  <c r="X51" i="2" s="1"/>
  <c r="Z51" i="2" s="1"/>
  <c r="Q51" i="2"/>
  <c r="O51" i="2"/>
  <c r="AC51" i="2" s="1"/>
  <c r="G51" i="2"/>
  <c r="AB50" i="2"/>
  <c r="W50" i="2"/>
  <c r="V50" i="2"/>
  <c r="X50" i="2" s="1"/>
  <c r="Z50" i="2" s="1"/>
  <c r="Q50" i="2"/>
  <c r="O50" i="2"/>
  <c r="AC50" i="2" s="1"/>
  <c r="G50" i="2"/>
  <c r="Q49" i="2"/>
  <c r="O49" i="2"/>
  <c r="AC49" i="2" s="1"/>
  <c r="G49" i="2"/>
  <c r="AC48" i="2"/>
  <c r="AB48" i="2"/>
  <c r="AD48" i="2" s="1"/>
  <c r="W48" i="2"/>
  <c r="V48" i="2"/>
  <c r="X48" i="2" s="1"/>
  <c r="Z48" i="2" s="1"/>
  <c r="Q48" i="2"/>
  <c r="O48" i="2"/>
  <c r="G48" i="2"/>
  <c r="Q47" i="2"/>
  <c r="O47" i="2"/>
  <c r="W47" i="2" s="1"/>
  <c r="G47" i="2"/>
  <c r="AC46" i="2"/>
  <c r="AB46" i="2"/>
  <c r="AD46" i="2" s="1"/>
  <c r="W46" i="2"/>
  <c r="V46" i="2"/>
  <c r="X46" i="2" s="1"/>
  <c r="Z46" i="2" s="1"/>
  <c r="Q46" i="2"/>
  <c r="O46" i="2"/>
  <c r="G46" i="2"/>
  <c r="Q45" i="2"/>
  <c r="O45" i="2"/>
  <c r="AC45" i="2" s="1"/>
  <c r="G45" i="2"/>
  <c r="AC44" i="2"/>
  <c r="AB44" i="2"/>
  <c r="AD44" i="2" s="1"/>
  <c r="W44" i="2"/>
  <c r="V44" i="2"/>
  <c r="X44" i="2" s="1"/>
  <c r="Q44" i="2"/>
  <c r="O44" i="2"/>
  <c r="G44" i="2"/>
  <c r="AB43" i="2"/>
  <c r="AD43" i="2" s="1"/>
  <c r="W43" i="2"/>
  <c r="V43" i="2"/>
  <c r="X43" i="2" s="1"/>
  <c r="Z43" i="2" s="1"/>
  <c r="Q43" i="2"/>
  <c r="O43" i="2"/>
  <c r="AC43" i="2" s="1"/>
  <c r="G43" i="2"/>
  <c r="AB42" i="2"/>
  <c r="AD42" i="2" s="1"/>
  <c r="W42" i="2"/>
  <c r="V42" i="2"/>
  <c r="X42" i="2" s="1"/>
  <c r="Z42" i="2" s="1"/>
  <c r="Q42" i="2"/>
  <c r="O42" i="2"/>
  <c r="AC42" i="2" s="1"/>
  <c r="G42" i="2"/>
  <c r="Q41" i="2"/>
  <c r="O41" i="2"/>
  <c r="W41" i="2" s="1"/>
  <c r="G41" i="2"/>
  <c r="AC40" i="2"/>
  <c r="AB40" i="2"/>
  <c r="AD40" i="2" s="1"/>
  <c r="W40" i="2"/>
  <c r="V40" i="2"/>
  <c r="X40" i="2" s="1"/>
  <c r="Z40" i="2" s="1"/>
  <c r="Q40" i="2"/>
  <c r="O40" i="2"/>
  <c r="G40" i="2"/>
  <c r="Q39" i="2"/>
  <c r="O39" i="2"/>
  <c r="AC39" i="2" s="1"/>
  <c r="G39" i="2"/>
  <c r="AC38" i="2"/>
  <c r="AB38" i="2"/>
  <c r="AD38" i="2" s="1"/>
  <c r="W38" i="2"/>
  <c r="V38" i="2"/>
  <c r="X38" i="2" s="1"/>
  <c r="Z38" i="2" s="1"/>
  <c r="Q38" i="2"/>
  <c r="O38" i="2"/>
  <c r="G38" i="2"/>
  <c r="Q37" i="2"/>
  <c r="O37" i="2"/>
  <c r="W37" i="2" s="1"/>
  <c r="G37" i="2"/>
  <c r="AC36" i="2"/>
  <c r="AB36" i="2"/>
  <c r="AD36" i="2" s="1"/>
  <c r="W36" i="2"/>
  <c r="V36" i="2"/>
  <c r="X36" i="2" s="1"/>
  <c r="Q36" i="2"/>
  <c r="O36" i="2"/>
  <c r="G36" i="2"/>
  <c r="AB34" i="2"/>
  <c r="W34" i="2"/>
  <c r="V34" i="2"/>
  <c r="X34" i="2" s="1"/>
  <c r="Z34" i="2" s="1"/>
  <c r="Q34" i="2"/>
  <c r="O34" i="2"/>
  <c r="AC34" i="2" s="1"/>
  <c r="G34" i="2"/>
  <c r="AB33" i="2"/>
  <c r="AD33" i="2" s="1"/>
  <c r="W33" i="2"/>
  <c r="V33" i="2"/>
  <c r="X33" i="2" s="1"/>
  <c r="Z33" i="2" s="1"/>
  <c r="Q33" i="2"/>
  <c r="O33" i="2"/>
  <c r="AC33" i="2" s="1"/>
  <c r="G33" i="2"/>
  <c r="Q32" i="2"/>
  <c r="O32" i="2"/>
  <c r="AC32" i="2" s="1"/>
  <c r="G32" i="2"/>
  <c r="AC31" i="2"/>
  <c r="AB31" i="2"/>
  <c r="AD31" i="2" s="1"/>
  <c r="W31" i="2"/>
  <c r="V31" i="2"/>
  <c r="X31" i="2" s="1"/>
  <c r="Z31" i="2" s="1"/>
  <c r="Q31" i="2"/>
  <c r="O31" i="2"/>
  <c r="G31" i="2"/>
  <c r="Q30" i="2"/>
  <c r="O30" i="2"/>
  <c r="W30" i="2" s="1"/>
  <c r="G30" i="2"/>
  <c r="AC29" i="2"/>
  <c r="AB29" i="2"/>
  <c r="AD29" i="2" s="1"/>
  <c r="W29" i="2"/>
  <c r="V29" i="2"/>
  <c r="X29" i="2" s="1"/>
  <c r="Z29" i="2" s="1"/>
  <c r="Q29" i="2"/>
  <c r="O29" i="2"/>
  <c r="G29" i="2"/>
  <c r="Q28" i="2"/>
  <c r="O28" i="2"/>
  <c r="AC28" i="2" s="1"/>
  <c r="G28" i="2"/>
  <c r="AC27" i="2"/>
  <c r="AB27" i="2"/>
  <c r="AD27" i="2" s="1"/>
  <c r="W27" i="2"/>
  <c r="V27" i="2"/>
  <c r="X27" i="2" s="1"/>
  <c r="Q27" i="2"/>
  <c r="O27" i="2"/>
  <c r="G27" i="2"/>
  <c r="AB26" i="2"/>
  <c r="W26" i="2"/>
  <c r="V26" i="2"/>
  <c r="X26" i="2" s="1"/>
  <c r="Z26" i="2" s="1"/>
  <c r="Q26" i="2"/>
  <c r="O26" i="2"/>
  <c r="AC26" i="2" s="1"/>
  <c r="G26" i="2"/>
  <c r="AB25" i="2"/>
  <c r="W25" i="2"/>
  <c r="V25" i="2"/>
  <c r="X25" i="2" s="1"/>
  <c r="Z25" i="2" s="1"/>
  <c r="Q25" i="2"/>
  <c r="O25" i="2"/>
  <c r="AC25" i="2" s="1"/>
  <c r="G25" i="2"/>
  <c r="Q24" i="2"/>
  <c r="O24" i="2"/>
  <c r="W24" i="2" s="1"/>
  <c r="G24" i="2"/>
  <c r="AC23" i="2"/>
  <c r="AB23" i="2"/>
  <c r="AD23" i="2" s="1"/>
  <c r="W23" i="2"/>
  <c r="V23" i="2"/>
  <c r="X23" i="2" s="1"/>
  <c r="Z23" i="2" s="1"/>
  <c r="Q23" i="2"/>
  <c r="O23" i="2"/>
  <c r="G23" i="2"/>
  <c r="Q22" i="2"/>
  <c r="O22" i="2"/>
  <c r="AC22" i="2" s="1"/>
  <c r="G22" i="2"/>
  <c r="AC21" i="2"/>
  <c r="AB21" i="2"/>
  <c r="AD21" i="2" s="1"/>
  <c r="W21" i="2"/>
  <c r="V21" i="2"/>
  <c r="X21" i="2" s="1"/>
  <c r="Z21" i="2" s="1"/>
  <c r="Q21" i="2"/>
  <c r="O21" i="2"/>
  <c r="G21" i="2"/>
  <c r="Q20" i="2"/>
  <c r="O20" i="2"/>
  <c r="W20" i="2" s="1"/>
  <c r="G20" i="2"/>
  <c r="AC19" i="2"/>
  <c r="AB19" i="2"/>
  <c r="AD19" i="2" s="1"/>
  <c r="W19" i="2"/>
  <c r="V19" i="2"/>
  <c r="X19" i="2" s="1"/>
  <c r="Q19" i="2"/>
  <c r="O19" i="2"/>
  <c r="G19" i="2"/>
  <c r="AB18" i="2"/>
  <c r="AD18" i="2" s="1"/>
  <c r="W18" i="2"/>
  <c r="V18" i="2"/>
  <c r="X18" i="2" s="1"/>
  <c r="Z18" i="2" s="1"/>
  <c r="Q18" i="2"/>
  <c r="O18" i="2"/>
  <c r="AC18" i="2" s="1"/>
  <c r="G18" i="2"/>
  <c r="AB17" i="2"/>
  <c r="W17" i="2"/>
  <c r="V17" i="2"/>
  <c r="X17" i="2" s="1"/>
  <c r="Z17" i="2" s="1"/>
  <c r="Q17" i="2"/>
  <c r="O17" i="2"/>
  <c r="AC17" i="2" s="1"/>
  <c r="G17" i="2"/>
  <c r="Q16" i="2"/>
  <c r="O16" i="2"/>
  <c r="AC16" i="2" s="1"/>
  <c r="G16" i="2"/>
  <c r="AC15" i="2"/>
  <c r="AB15" i="2"/>
  <c r="AD15" i="2" s="1"/>
  <c r="W15" i="2"/>
  <c r="V15" i="2"/>
  <c r="X15" i="2" s="1"/>
  <c r="Z15" i="2" s="1"/>
  <c r="Q15" i="2"/>
  <c r="O15" i="2"/>
  <c r="G15" i="2"/>
  <c r="Q14" i="2"/>
  <c r="O14" i="2"/>
  <c r="W14" i="2" s="1"/>
  <c r="G14" i="2"/>
  <c r="AC13" i="2"/>
  <c r="AB13" i="2"/>
  <c r="AD13" i="2" s="1"/>
  <c r="W13" i="2"/>
  <c r="V13" i="2"/>
  <c r="X13" i="2" s="1"/>
  <c r="Z13" i="2" s="1"/>
  <c r="Q13" i="2"/>
  <c r="O13" i="2"/>
  <c r="G13" i="2"/>
  <c r="Q12" i="2"/>
  <c r="O12" i="2"/>
  <c r="AC12" i="2" s="1"/>
  <c r="G12" i="2"/>
  <c r="AC11" i="2"/>
  <c r="AB11" i="2"/>
  <c r="AD11" i="2" s="1"/>
  <c r="W11" i="2"/>
  <c r="V11" i="2"/>
  <c r="X11" i="2" s="1"/>
  <c r="Q11" i="2"/>
  <c r="O11" i="2"/>
  <c r="G11" i="2"/>
  <c r="AB10" i="2"/>
  <c r="AD10" i="2" s="1"/>
  <c r="W10" i="2"/>
  <c r="V10" i="2"/>
  <c r="X10" i="2" s="1"/>
  <c r="Z10" i="2" s="1"/>
  <c r="Q10" i="2"/>
  <c r="O10" i="2"/>
  <c r="AC10" i="2" s="1"/>
  <c r="G10" i="2"/>
  <c r="AB9" i="2"/>
  <c r="AD9" i="2" s="1"/>
  <c r="W9" i="2"/>
  <c r="V9" i="2"/>
  <c r="X9" i="2" s="1"/>
  <c r="Z9" i="2" s="1"/>
  <c r="Q9" i="2"/>
  <c r="O9" i="2"/>
  <c r="AC9" i="2" s="1"/>
  <c r="G9" i="2"/>
  <c r="Q8" i="2"/>
  <c r="O8" i="2"/>
  <c r="W8" i="2" s="1"/>
  <c r="G8" i="2"/>
  <c r="AC7" i="2"/>
  <c r="AB7" i="2"/>
  <c r="AD7" i="2" s="1"/>
  <c r="W7" i="2"/>
  <c r="V7" i="2"/>
  <c r="X7" i="2" s="1"/>
  <c r="Z7" i="2" s="1"/>
  <c r="Q7" i="2"/>
  <c r="O7" i="2"/>
  <c r="G7" i="2"/>
  <c r="Q6" i="2"/>
  <c r="O6" i="2"/>
  <c r="W6" i="2" s="1"/>
  <c r="G6" i="2"/>
  <c r="Q5" i="2"/>
  <c r="O5" i="2"/>
  <c r="AC5" i="2" s="1"/>
  <c r="G5" i="2"/>
  <c r="AB4" i="2"/>
  <c r="V4" i="2"/>
  <c r="Q4" i="2"/>
  <c r="O4" i="2"/>
  <c r="W4" i="2" s="1"/>
  <c r="G4" i="2"/>
  <c r="AC3" i="2"/>
  <c r="AB3" i="2"/>
  <c r="AD3" i="2" s="1"/>
  <c r="W3" i="2"/>
  <c r="V3" i="2"/>
  <c r="X3" i="2" s="1"/>
  <c r="Q3" i="2"/>
  <c r="O3" i="2"/>
  <c r="G3" i="2"/>
  <c r="Z27" i="2" l="1"/>
  <c r="Z36" i="2"/>
  <c r="Z3" i="2"/>
  <c r="Z11" i="2"/>
  <c r="Z44" i="2"/>
  <c r="AD50" i="2"/>
  <c r="AD59" i="2"/>
  <c r="X4" i="2"/>
  <c r="Z4" i="2" s="1"/>
  <c r="AD17" i="2"/>
  <c r="AD26" i="2"/>
  <c r="Z60" i="2"/>
  <c r="Z19" i="2"/>
  <c r="AD25" i="2"/>
  <c r="AD34" i="2"/>
  <c r="Z52" i="2"/>
  <c r="AD58" i="2"/>
  <c r="AD67" i="2"/>
  <c r="AC4" i="2"/>
  <c r="AD4" i="2" s="1"/>
  <c r="V5" i="2"/>
  <c r="AB8" i="2"/>
  <c r="V12" i="2"/>
  <c r="AB14" i="2"/>
  <c r="V16" i="2"/>
  <c r="AB20" i="2"/>
  <c r="V22" i="2"/>
  <c r="AB24" i="2"/>
  <c r="V28" i="2"/>
  <c r="AB30" i="2"/>
  <c r="V32" i="2"/>
  <c r="AB37" i="2"/>
  <c r="V39" i="2"/>
  <c r="AB41" i="2"/>
  <c r="V45" i="2"/>
  <c r="AB47" i="2"/>
  <c r="V49" i="2"/>
  <c r="AB53" i="2"/>
  <c r="V55" i="2"/>
  <c r="AB57" i="2"/>
  <c r="V61" i="2"/>
  <c r="AB63" i="2"/>
  <c r="V65" i="2"/>
  <c r="W5" i="2"/>
  <c r="AB6" i="2"/>
  <c r="AC8" i="2"/>
  <c r="W12" i="2"/>
  <c r="AC14" i="2"/>
  <c r="W16" i="2"/>
  <c r="AC20" i="2"/>
  <c r="W22" i="2"/>
  <c r="AC24" i="2"/>
  <c r="W28" i="2"/>
  <c r="AC30" i="2"/>
  <c r="W32" i="2"/>
  <c r="AC37" i="2"/>
  <c r="W39" i="2"/>
  <c r="AC41" i="2"/>
  <c r="W45" i="2"/>
  <c r="AC47" i="2"/>
  <c r="W49" i="2"/>
  <c r="AC53" i="2"/>
  <c r="W55" i="2"/>
  <c r="AC57" i="2"/>
  <c r="W61" i="2"/>
  <c r="AC63" i="2"/>
  <c r="W65" i="2"/>
  <c r="AC6" i="2"/>
  <c r="AB5" i="2"/>
  <c r="AD5" i="2" s="1"/>
  <c r="V8" i="2"/>
  <c r="X8" i="2" s="1"/>
  <c r="Z8" i="2" s="1"/>
  <c r="AB12" i="2"/>
  <c r="AD12" i="2" s="1"/>
  <c r="V14" i="2"/>
  <c r="X14" i="2" s="1"/>
  <c r="Z14" i="2" s="1"/>
  <c r="AB16" i="2"/>
  <c r="AD16" i="2" s="1"/>
  <c r="V20" i="2"/>
  <c r="X20" i="2" s="1"/>
  <c r="Z20" i="2" s="1"/>
  <c r="AB22" i="2"/>
  <c r="AD22" i="2" s="1"/>
  <c r="V24" i="2"/>
  <c r="X24" i="2" s="1"/>
  <c r="Z24" i="2" s="1"/>
  <c r="AB28" i="2"/>
  <c r="AD28" i="2" s="1"/>
  <c r="V30" i="2"/>
  <c r="X30" i="2" s="1"/>
  <c r="Z30" i="2" s="1"/>
  <c r="AB32" i="2"/>
  <c r="AD32" i="2" s="1"/>
  <c r="V37" i="2"/>
  <c r="X37" i="2" s="1"/>
  <c r="Z37" i="2" s="1"/>
  <c r="AB39" i="2"/>
  <c r="AD39" i="2" s="1"/>
  <c r="V41" i="2"/>
  <c r="X41" i="2" s="1"/>
  <c r="Z41" i="2" s="1"/>
  <c r="AB45" i="2"/>
  <c r="AD45" i="2" s="1"/>
  <c r="V47" i="2"/>
  <c r="X47" i="2" s="1"/>
  <c r="Z47" i="2" s="1"/>
  <c r="AB49" i="2"/>
  <c r="AD49" i="2" s="1"/>
  <c r="V53" i="2"/>
  <c r="X53" i="2" s="1"/>
  <c r="Z53" i="2" s="1"/>
  <c r="AB55" i="2"/>
  <c r="AD55" i="2" s="1"/>
  <c r="V57" i="2"/>
  <c r="X57" i="2" s="1"/>
  <c r="Z57" i="2" s="1"/>
  <c r="AB61" i="2"/>
  <c r="AD61" i="2" s="1"/>
  <c r="V63" i="2"/>
  <c r="X63" i="2" s="1"/>
  <c r="Z63" i="2" s="1"/>
  <c r="AB65" i="2"/>
  <c r="AD65" i="2" s="1"/>
  <c r="V6" i="2"/>
  <c r="X6" i="2" s="1"/>
  <c r="Z6" i="2" s="1"/>
  <c r="AE51" i="2" l="1"/>
  <c r="AE9" i="2"/>
  <c r="AE67" i="2"/>
  <c r="AE34" i="2"/>
  <c r="X16" i="2"/>
  <c r="Z16" i="2" s="1"/>
  <c r="AD57" i="2"/>
  <c r="AD37" i="2"/>
  <c r="AD14" i="2"/>
  <c r="AE18" i="2" s="1"/>
  <c r="X39" i="2"/>
  <c r="X55" i="2"/>
  <c r="X32" i="2"/>
  <c r="Z32" i="2" s="1"/>
  <c r="X12" i="2"/>
  <c r="Y59" i="2"/>
  <c r="Y43" i="2"/>
  <c r="AD53" i="2"/>
  <c r="AD30" i="2"/>
  <c r="AE33" i="2" s="1"/>
  <c r="AD8" i="2"/>
  <c r="AE50" i="2"/>
  <c r="AD6" i="2"/>
  <c r="AE10" i="2" s="1"/>
  <c r="X49" i="2"/>
  <c r="Z49" i="2" s="1"/>
  <c r="X28" i="2"/>
  <c r="X5" i="2"/>
  <c r="Z5" i="2" s="1"/>
  <c r="AD47" i="2"/>
  <c r="AD24" i="2"/>
  <c r="X61" i="2"/>
  <c r="X65" i="2"/>
  <c r="Z65" i="2" s="1"/>
  <c r="X45" i="2"/>
  <c r="X22" i="2"/>
  <c r="Z22" i="2" s="1"/>
  <c r="AE66" i="2"/>
  <c r="AD63" i="2"/>
  <c r="AD41" i="2"/>
  <c r="AD20" i="2"/>
  <c r="Y10" i="2" l="1"/>
  <c r="Z45" i="2"/>
  <c r="Y50" i="2"/>
  <c r="Y51" i="2"/>
  <c r="Z12" i="2"/>
  <c r="Y17" i="2"/>
  <c r="Y18" i="2"/>
  <c r="Y9" i="2"/>
  <c r="Z28" i="2"/>
  <c r="Y33" i="2"/>
  <c r="Y34" i="2"/>
  <c r="AE17" i="2"/>
  <c r="Y25" i="2"/>
  <c r="AE26" i="2"/>
  <c r="AE25" i="2"/>
  <c r="Z39" i="2"/>
  <c r="Y42" i="2"/>
  <c r="Z61" i="2"/>
  <c r="Y66" i="2"/>
  <c r="Y67" i="2"/>
  <c r="Z55" i="2"/>
  <c r="Y58" i="2"/>
  <c r="AE58" i="2"/>
  <c r="AE59" i="2"/>
  <c r="Y26" i="2"/>
  <c r="AE43" i="2"/>
  <c r="AE42" i="2"/>
  <c r="R642" i="1" l="1"/>
  <c r="G642" i="1"/>
  <c r="R641" i="1"/>
  <c r="G641" i="1"/>
  <c r="R640" i="1"/>
  <c r="G640" i="1"/>
  <c r="R639" i="1"/>
  <c r="W639" i="1"/>
  <c r="G639" i="1"/>
  <c r="R638" i="1"/>
  <c r="G638" i="1"/>
  <c r="R637" i="1"/>
  <c r="G637" i="1"/>
  <c r="R636" i="1"/>
  <c r="G636" i="1"/>
  <c r="Y635" i="1"/>
  <c r="X635" i="1"/>
  <c r="R635" i="1"/>
  <c r="W635" i="1"/>
  <c r="G635" i="1"/>
  <c r="W634" i="1"/>
  <c r="R634" i="1"/>
  <c r="X634" i="1"/>
  <c r="G634" i="1"/>
  <c r="X633" i="1"/>
  <c r="W633" i="1"/>
  <c r="R633" i="1"/>
  <c r="G633" i="1"/>
  <c r="W632" i="1"/>
  <c r="R632" i="1"/>
  <c r="X632" i="1"/>
  <c r="G632" i="1"/>
  <c r="R631" i="1"/>
  <c r="G631" i="1"/>
  <c r="R630" i="1"/>
  <c r="G630" i="1"/>
  <c r="X629" i="1"/>
  <c r="W629" i="1"/>
  <c r="R629" i="1"/>
  <c r="G629" i="1"/>
  <c r="R628" i="1"/>
  <c r="X628" i="1"/>
  <c r="G628" i="1"/>
  <c r="W627" i="1"/>
  <c r="R627" i="1"/>
  <c r="X627" i="1"/>
  <c r="G627" i="1"/>
  <c r="R626" i="1"/>
  <c r="G626" i="1"/>
  <c r="R625" i="1"/>
  <c r="G625" i="1"/>
  <c r="R624" i="1"/>
  <c r="G624" i="1"/>
  <c r="X623" i="1"/>
  <c r="R623" i="1"/>
  <c r="W623" i="1"/>
  <c r="G623" i="1"/>
  <c r="X622" i="1"/>
  <c r="R622" i="1"/>
  <c r="W622" i="1"/>
  <c r="G622" i="1"/>
  <c r="X621" i="1"/>
  <c r="R621" i="1"/>
  <c r="W621" i="1"/>
  <c r="G621" i="1"/>
  <c r="R620" i="1"/>
  <c r="G620" i="1"/>
  <c r="X619" i="1"/>
  <c r="R619" i="1"/>
  <c r="W619" i="1"/>
  <c r="G619" i="1"/>
  <c r="R618" i="1"/>
  <c r="G618" i="1"/>
  <c r="R617" i="1"/>
  <c r="X617" i="1"/>
  <c r="G617" i="1"/>
  <c r="R616" i="1"/>
  <c r="G616" i="1"/>
  <c r="X615" i="1"/>
  <c r="W615" i="1"/>
  <c r="R615" i="1"/>
  <c r="G615" i="1"/>
  <c r="W614" i="1"/>
  <c r="R614" i="1"/>
  <c r="X614" i="1"/>
  <c r="G614" i="1"/>
  <c r="R613" i="1"/>
  <c r="G613" i="1"/>
  <c r="R612" i="1"/>
  <c r="G612" i="1"/>
  <c r="X611" i="1"/>
  <c r="W611" i="1"/>
  <c r="R611" i="1"/>
  <c r="G611" i="1"/>
  <c r="R610" i="1"/>
  <c r="G610" i="1"/>
  <c r="R609" i="1"/>
  <c r="W609" i="1"/>
  <c r="G609" i="1"/>
  <c r="R608" i="1"/>
  <c r="G608" i="1"/>
  <c r="R607" i="1"/>
  <c r="G607" i="1"/>
  <c r="R606" i="1"/>
  <c r="G606" i="1"/>
  <c r="R605" i="1"/>
  <c r="G605" i="1"/>
  <c r="R604" i="1"/>
  <c r="G604" i="1"/>
  <c r="X603" i="1"/>
  <c r="R603" i="1"/>
  <c r="W603" i="1"/>
  <c r="G603" i="1"/>
  <c r="W602" i="1"/>
  <c r="R602" i="1"/>
  <c r="X602" i="1"/>
  <c r="G602" i="1"/>
  <c r="X601" i="1"/>
  <c r="W601" i="1"/>
  <c r="Y601" i="1" s="1"/>
  <c r="AA601" i="1" s="1"/>
  <c r="R601" i="1"/>
  <c r="G601" i="1"/>
  <c r="R600" i="1"/>
  <c r="X600" i="1"/>
  <c r="G600" i="1"/>
  <c r="W599" i="1"/>
  <c r="R599" i="1"/>
  <c r="X599" i="1"/>
  <c r="G599" i="1"/>
  <c r="R598" i="1"/>
  <c r="G598" i="1"/>
  <c r="X597" i="1"/>
  <c r="W597" i="1"/>
  <c r="R597" i="1"/>
  <c r="G597" i="1"/>
  <c r="W596" i="1"/>
  <c r="R596" i="1"/>
  <c r="X596" i="1"/>
  <c r="G596" i="1"/>
  <c r="R595" i="1"/>
  <c r="X595" i="1"/>
  <c r="G595" i="1"/>
  <c r="R594" i="1"/>
  <c r="G594" i="1"/>
  <c r="R593" i="1"/>
  <c r="G593" i="1"/>
  <c r="R592" i="1"/>
  <c r="G592" i="1"/>
  <c r="X591" i="1"/>
  <c r="R591" i="1"/>
  <c r="W591" i="1"/>
  <c r="G591" i="1"/>
  <c r="R590" i="1"/>
  <c r="G590" i="1"/>
  <c r="X589" i="1"/>
  <c r="R589" i="1"/>
  <c r="W589" i="1"/>
  <c r="G589" i="1"/>
  <c r="R588" i="1"/>
  <c r="G588" i="1"/>
  <c r="R587" i="1"/>
  <c r="G587" i="1"/>
  <c r="W586" i="1"/>
  <c r="R586" i="1"/>
  <c r="X586" i="1"/>
  <c r="G586" i="1"/>
  <c r="R585" i="1"/>
  <c r="G585" i="1"/>
  <c r="R584" i="1"/>
  <c r="G584" i="1"/>
  <c r="X583" i="1"/>
  <c r="W583" i="1"/>
  <c r="R583" i="1"/>
  <c r="G583" i="1"/>
  <c r="R582" i="1"/>
  <c r="G582" i="1"/>
  <c r="W581" i="1"/>
  <c r="R581" i="1"/>
  <c r="X581" i="1"/>
  <c r="G581" i="1"/>
  <c r="R580" i="1"/>
  <c r="G580" i="1"/>
  <c r="X579" i="1"/>
  <c r="W579" i="1"/>
  <c r="R579" i="1"/>
  <c r="G579" i="1"/>
  <c r="X578" i="1"/>
  <c r="W578" i="1"/>
  <c r="R578" i="1"/>
  <c r="G578" i="1"/>
  <c r="R577" i="1"/>
  <c r="G577" i="1"/>
  <c r="R576" i="1"/>
  <c r="G576" i="1"/>
  <c r="X575" i="1"/>
  <c r="R575" i="1"/>
  <c r="W575" i="1"/>
  <c r="G575" i="1"/>
  <c r="R574" i="1"/>
  <c r="G574" i="1"/>
  <c r="R573" i="1"/>
  <c r="G573" i="1"/>
  <c r="R572" i="1"/>
  <c r="G572" i="1"/>
  <c r="X571" i="1"/>
  <c r="R571" i="1"/>
  <c r="W571" i="1"/>
  <c r="G571" i="1"/>
  <c r="W570" i="1"/>
  <c r="R570" i="1"/>
  <c r="X570" i="1"/>
  <c r="Y570" i="1" s="1"/>
  <c r="AA570" i="1" s="1"/>
  <c r="G570" i="1"/>
  <c r="X569" i="1"/>
  <c r="W569" i="1"/>
  <c r="R569" i="1"/>
  <c r="G569" i="1"/>
  <c r="X568" i="1"/>
  <c r="W568" i="1"/>
  <c r="R568" i="1"/>
  <c r="G568" i="1"/>
  <c r="X567" i="1"/>
  <c r="W567" i="1"/>
  <c r="R567" i="1"/>
  <c r="G567" i="1"/>
  <c r="R566" i="1"/>
  <c r="X566" i="1"/>
  <c r="G566" i="1"/>
  <c r="X565" i="1"/>
  <c r="R565" i="1"/>
  <c r="W565" i="1"/>
  <c r="G565" i="1"/>
  <c r="R564" i="1"/>
  <c r="X564" i="1"/>
  <c r="G564" i="1"/>
  <c r="X563" i="1"/>
  <c r="R563" i="1"/>
  <c r="W563" i="1"/>
  <c r="G563" i="1"/>
  <c r="R562" i="1"/>
  <c r="G562" i="1"/>
  <c r="R561" i="1"/>
  <c r="G561" i="1"/>
  <c r="R560" i="1"/>
  <c r="G560" i="1"/>
  <c r="R559" i="1"/>
  <c r="G559" i="1"/>
  <c r="X558" i="1"/>
  <c r="R558" i="1"/>
  <c r="W558" i="1"/>
  <c r="G558" i="1"/>
  <c r="X557" i="1"/>
  <c r="R557" i="1"/>
  <c r="W557" i="1"/>
  <c r="Y557" i="1" s="1"/>
  <c r="AA557" i="1" s="1"/>
  <c r="G557" i="1"/>
  <c r="R556" i="1"/>
  <c r="G556" i="1"/>
  <c r="R555" i="1"/>
  <c r="G555" i="1"/>
  <c r="R554" i="1"/>
  <c r="G554" i="1"/>
  <c r="R553" i="1"/>
  <c r="G553" i="1"/>
  <c r="R552" i="1"/>
  <c r="G552" i="1"/>
  <c r="R551" i="1"/>
  <c r="G551" i="1"/>
  <c r="R550" i="1"/>
  <c r="G550" i="1"/>
  <c r="X549" i="1"/>
  <c r="R549" i="1"/>
  <c r="W549" i="1"/>
  <c r="G549" i="1"/>
  <c r="X548" i="1"/>
  <c r="W548" i="1"/>
  <c r="R548" i="1"/>
  <c r="G548" i="1"/>
  <c r="X547" i="1"/>
  <c r="R547" i="1"/>
  <c r="W547" i="1"/>
  <c r="G547" i="1"/>
  <c r="X546" i="1"/>
  <c r="W546" i="1"/>
  <c r="R546" i="1"/>
  <c r="G546" i="1"/>
  <c r="R545" i="1"/>
  <c r="G545" i="1"/>
  <c r="R544" i="1"/>
  <c r="G544" i="1"/>
  <c r="X543" i="1"/>
  <c r="R543" i="1"/>
  <c r="W543" i="1"/>
  <c r="G543" i="1"/>
  <c r="X542" i="1"/>
  <c r="W542" i="1"/>
  <c r="R542" i="1"/>
  <c r="G542" i="1"/>
  <c r="W541" i="1"/>
  <c r="R541" i="1"/>
  <c r="X541" i="1"/>
  <c r="G541" i="1"/>
  <c r="R540" i="1"/>
  <c r="G540" i="1"/>
  <c r="X539" i="1"/>
  <c r="R539" i="1"/>
  <c r="W539" i="1"/>
  <c r="G539" i="1"/>
  <c r="X538" i="1"/>
  <c r="W538" i="1"/>
  <c r="R538" i="1"/>
  <c r="G538" i="1"/>
  <c r="X537" i="1"/>
  <c r="Y537" i="1" s="1"/>
  <c r="AA537" i="1" s="1"/>
  <c r="W537" i="1"/>
  <c r="R537" i="1"/>
  <c r="G537" i="1"/>
  <c r="X536" i="1"/>
  <c r="W536" i="1"/>
  <c r="R536" i="1"/>
  <c r="G536" i="1"/>
  <c r="X535" i="1"/>
  <c r="W535" i="1"/>
  <c r="R535" i="1"/>
  <c r="G535" i="1"/>
  <c r="R534" i="1"/>
  <c r="X534" i="1"/>
  <c r="G534" i="1"/>
  <c r="X533" i="1"/>
  <c r="R533" i="1"/>
  <c r="W533" i="1"/>
  <c r="G533" i="1"/>
  <c r="R532" i="1"/>
  <c r="X532" i="1"/>
  <c r="G532" i="1"/>
  <c r="X531" i="1"/>
  <c r="R531" i="1"/>
  <c r="W531" i="1"/>
  <c r="G531" i="1"/>
  <c r="R530" i="1"/>
  <c r="G530" i="1"/>
  <c r="R529" i="1"/>
  <c r="G529" i="1"/>
  <c r="R528" i="1"/>
  <c r="G528" i="1"/>
  <c r="R527" i="1"/>
  <c r="G527" i="1"/>
  <c r="X526" i="1"/>
  <c r="Y526" i="1" s="1"/>
  <c r="AA526" i="1" s="1"/>
  <c r="R526" i="1"/>
  <c r="W526" i="1"/>
  <c r="G526" i="1"/>
  <c r="X525" i="1"/>
  <c r="W525" i="1"/>
  <c r="R525" i="1"/>
  <c r="G525" i="1"/>
  <c r="R524" i="1"/>
  <c r="G524" i="1"/>
  <c r="R523" i="1"/>
  <c r="G523" i="1"/>
  <c r="R522" i="1"/>
  <c r="G522" i="1"/>
  <c r="R521" i="1"/>
  <c r="X521" i="1"/>
  <c r="G521" i="1"/>
  <c r="R520" i="1"/>
  <c r="G520" i="1"/>
  <c r="W519" i="1"/>
  <c r="R519" i="1"/>
  <c r="X519" i="1"/>
  <c r="G519" i="1"/>
  <c r="W518" i="1"/>
  <c r="Y518" i="1" s="1"/>
  <c r="AA518" i="1" s="1"/>
  <c r="R518" i="1"/>
  <c r="X518" i="1"/>
  <c r="G518" i="1"/>
  <c r="R517" i="1"/>
  <c r="G517" i="1"/>
  <c r="W516" i="1"/>
  <c r="R516" i="1"/>
  <c r="X516" i="1"/>
  <c r="G516" i="1"/>
  <c r="R515" i="1"/>
  <c r="G515" i="1"/>
  <c r="R514" i="1"/>
  <c r="G514" i="1"/>
  <c r="R513" i="1"/>
  <c r="G513" i="1"/>
  <c r="W512" i="1"/>
  <c r="Y512" i="1" s="1"/>
  <c r="AA512" i="1" s="1"/>
  <c r="R512" i="1"/>
  <c r="X512" i="1"/>
  <c r="G512" i="1"/>
  <c r="R511" i="1"/>
  <c r="G511" i="1"/>
  <c r="R510" i="1"/>
  <c r="G510" i="1"/>
  <c r="R509" i="1"/>
  <c r="G509" i="1"/>
  <c r="R508" i="1"/>
  <c r="G508" i="1"/>
  <c r="W507" i="1"/>
  <c r="R507" i="1"/>
  <c r="X507" i="1"/>
  <c r="G507" i="1"/>
  <c r="R506" i="1"/>
  <c r="G506" i="1"/>
  <c r="R505" i="1"/>
  <c r="X505" i="1"/>
  <c r="G505" i="1"/>
  <c r="W504" i="1"/>
  <c r="Y504" i="1" s="1"/>
  <c r="AA504" i="1" s="1"/>
  <c r="R504" i="1"/>
  <c r="X504" i="1"/>
  <c r="G504" i="1"/>
  <c r="R503" i="1"/>
  <c r="X503" i="1"/>
  <c r="G503" i="1"/>
  <c r="R502" i="1"/>
  <c r="G502" i="1"/>
  <c r="R501" i="1"/>
  <c r="X501" i="1"/>
  <c r="G501" i="1"/>
  <c r="W500" i="1"/>
  <c r="R500" i="1"/>
  <c r="X500" i="1"/>
  <c r="G500" i="1"/>
  <c r="W499" i="1"/>
  <c r="Y499" i="1" s="1"/>
  <c r="R499" i="1"/>
  <c r="X499" i="1"/>
  <c r="G499" i="1"/>
  <c r="W498" i="1"/>
  <c r="R498" i="1"/>
  <c r="X498" i="1"/>
  <c r="G498" i="1"/>
  <c r="R497" i="1"/>
  <c r="G497" i="1"/>
  <c r="R496" i="1"/>
  <c r="X496" i="1"/>
  <c r="G496" i="1"/>
  <c r="R495" i="1"/>
  <c r="X495" i="1"/>
  <c r="G495" i="1"/>
  <c r="R494" i="1"/>
  <c r="G494" i="1"/>
  <c r="X493" i="1"/>
  <c r="W493" i="1"/>
  <c r="R493" i="1"/>
  <c r="G493" i="1"/>
  <c r="X492" i="1"/>
  <c r="W492" i="1"/>
  <c r="R492" i="1"/>
  <c r="G492" i="1"/>
  <c r="X491" i="1"/>
  <c r="W491" i="1"/>
  <c r="R491" i="1"/>
  <c r="G491" i="1"/>
  <c r="X490" i="1"/>
  <c r="R490" i="1"/>
  <c r="W490" i="1"/>
  <c r="G490" i="1"/>
  <c r="R489" i="1"/>
  <c r="G489" i="1"/>
  <c r="R488" i="1"/>
  <c r="X488" i="1"/>
  <c r="G488" i="1"/>
  <c r="W487" i="1"/>
  <c r="R487" i="1"/>
  <c r="X487" i="1"/>
  <c r="G487" i="1"/>
  <c r="W486" i="1"/>
  <c r="R486" i="1"/>
  <c r="X486" i="1"/>
  <c r="G486" i="1"/>
  <c r="R485" i="1"/>
  <c r="G485" i="1"/>
  <c r="R484" i="1"/>
  <c r="X484" i="1"/>
  <c r="G484" i="1"/>
  <c r="W483" i="1"/>
  <c r="R483" i="1"/>
  <c r="X483" i="1"/>
  <c r="G483" i="1"/>
  <c r="X482" i="1"/>
  <c r="R482" i="1"/>
  <c r="W482" i="1"/>
  <c r="G482" i="1"/>
  <c r="R481" i="1"/>
  <c r="G481" i="1"/>
  <c r="W480" i="1"/>
  <c r="R480" i="1"/>
  <c r="X480" i="1"/>
  <c r="G480" i="1"/>
  <c r="R479" i="1"/>
  <c r="G479" i="1"/>
  <c r="R478" i="1"/>
  <c r="G478" i="1"/>
  <c r="W477" i="1"/>
  <c r="R477" i="1"/>
  <c r="X477" i="1"/>
  <c r="G477" i="1"/>
  <c r="R476" i="1"/>
  <c r="G476" i="1"/>
  <c r="R475" i="1"/>
  <c r="G475" i="1"/>
  <c r="R474" i="1"/>
  <c r="W474" i="1"/>
  <c r="G474" i="1"/>
  <c r="W473" i="1"/>
  <c r="R473" i="1"/>
  <c r="X473" i="1"/>
  <c r="G473" i="1"/>
  <c r="R472" i="1"/>
  <c r="G472" i="1"/>
  <c r="R471" i="1"/>
  <c r="G471" i="1"/>
  <c r="R470" i="1"/>
  <c r="X470" i="1"/>
  <c r="G470" i="1"/>
  <c r="X469" i="1"/>
  <c r="W469" i="1"/>
  <c r="Y469" i="1" s="1"/>
  <c r="AA469" i="1" s="1"/>
  <c r="R469" i="1"/>
  <c r="G469" i="1"/>
  <c r="W468" i="1"/>
  <c r="R468" i="1"/>
  <c r="X468" i="1"/>
  <c r="G468" i="1"/>
  <c r="R467" i="1"/>
  <c r="G467" i="1"/>
  <c r="X466" i="1"/>
  <c r="W466" i="1"/>
  <c r="R466" i="1"/>
  <c r="G466" i="1"/>
  <c r="R465" i="1"/>
  <c r="W465" i="1"/>
  <c r="G465" i="1"/>
  <c r="X464" i="1"/>
  <c r="R464" i="1"/>
  <c r="W464" i="1"/>
  <c r="G464" i="1"/>
  <c r="X463" i="1"/>
  <c r="Y463" i="1" s="1"/>
  <c r="AA463" i="1" s="1"/>
  <c r="R463" i="1"/>
  <c r="W463" i="1"/>
  <c r="G463" i="1"/>
  <c r="X462" i="1"/>
  <c r="R462" i="1"/>
  <c r="W462" i="1"/>
  <c r="Y462" i="1" s="1"/>
  <c r="AA462" i="1" s="1"/>
  <c r="G462" i="1"/>
  <c r="X461" i="1"/>
  <c r="R461" i="1"/>
  <c r="W461" i="1"/>
  <c r="G461" i="1"/>
  <c r="R460" i="1"/>
  <c r="G460" i="1"/>
  <c r="R459" i="1"/>
  <c r="G459" i="1"/>
  <c r="R458" i="1"/>
  <c r="G458" i="1"/>
  <c r="R457" i="1"/>
  <c r="G457" i="1"/>
  <c r="W456" i="1"/>
  <c r="R456" i="1"/>
  <c r="X456" i="1"/>
  <c r="G456" i="1"/>
  <c r="R455" i="1"/>
  <c r="G455" i="1"/>
  <c r="R454" i="1"/>
  <c r="G454" i="1"/>
  <c r="R453" i="1"/>
  <c r="G453" i="1"/>
  <c r="W452" i="1"/>
  <c r="Y452" i="1" s="1"/>
  <c r="AA452" i="1" s="1"/>
  <c r="R452" i="1"/>
  <c r="X452" i="1"/>
  <c r="G452" i="1"/>
  <c r="R451" i="1"/>
  <c r="G451" i="1"/>
  <c r="R450" i="1"/>
  <c r="G450" i="1"/>
  <c r="R449" i="1"/>
  <c r="G449" i="1"/>
  <c r="W448" i="1"/>
  <c r="R448" i="1"/>
  <c r="X448" i="1"/>
  <c r="G448" i="1"/>
  <c r="R447" i="1"/>
  <c r="G447" i="1"/>
  <c r="R446" i="1"/>
  <c r="G446" i="1"/>
  <c r="R445" i="1"/>
  <c r="G445" i="1"/>
  <c r="W444" i="1"/>
  <c r="R444" i="1"/>
  <c r="X444" i="1"/>
  <c r="G444" i="1"/>
  <c r="R443" i="1"/>
  <c r="G443" i="1"/>
  <c r="R442" i="1"/>
  <c r="G442" i="1"/>
  <c r="R441" i="1"/>
  <c r="G441" i="1"/>
  <c r="X440" i="1"/>
  <c r="R440" i="1"/>
  <c r="W440" i="1"/>
  <c r="Y440" i="1" s="1"/>
  <c r="AA440" i="1" s="1"/>
  <c r="G440" i="1"/>
  <c r="X439" i="1"/>
  <c r="W439" i="1"/>
  <c r="R439" i="1"/>
  <c r="G439" i="1"/>
  <c r="R438" i="1"/>
  <c r="X438" i="1"/>
  <c r="G438" i="1"/>
  <c r="R437" i="1"/>
  <c r="G437" i="1"/>
  <c r="X436" i="1"/>
  <c r="R436" i="1"/>
  <c r="W436" i="1"/>
  <c r="Y436" i="1" s="1"/>
  <c r="AA436" i="1" s="1"/>
  <c r="G436" i="1"/>
  <c r="X435" i="1"/>
  <c r="W435" i="1"/>
  <c r="R435" i="1"/>
  <c r="G435" i="1"/>
  <c r="X434" i="1"/>
  <c r="W434" i="1"/>
  <c r="R434" i="1"/>
  <c r="G434" i="1"/>
  <c r="X433" i="1"/>
  <c r="R433" i="1"/>
  <c r="W433" i="1"/>
  <c r="G433" i="1"/>
  <c r="R432" i="1"/>
  <c r="G432" i="1"/>
  <c r="R431" i="1"/>
  <c r="G431" i="1"/>
  <c r="X430" i="1"/>
  <c r="R430" i="1"/>
  <c r="W430" i="1"/>
  <c r="G430" i="1"/>
  <c r="R429" i="1"/>
  <c r="W429" i="1"/>
  <c r="G429" i="1"/>
  <c r="X428" i="1"/>
  <c r="R428" i="1"/>
  <c r="W428" i="1"/>
  <c r="Y428" i="1" s="1"/>
  <c r="AA428" i="1" s="1"/>
  <c r="G428" i="1"/>
  <c r="Y427" i="1"/>
  <c r="AA427" i="1" s="1"/>
  <c r="X427" i="1"/>
  <c r="R427" i="1"/>
  <c r="W427" i="1"/>
  <c r="G427" i="1"/>
  <c r="R426" i="1"/>
  <c r="G426" i="1"/>
  <c r="R425" i="1"/>
  <c r="G425" i="1"/>
  <c r="R424" i="1"/>
  <c r="G424" i="1"/>
  <c r="R423" i="1"/>
  <c r="G423" i="1"/>
  <c r="W422" i="1"/>
  <c r="R422" i="1"/>
  <c r="X422" i="1"/>
  <c r="G422" i="1"/>
  <c r="R421" i="1"/>
  <c r="G421" i="1"/>
  <c r="R420" i="1"/>
  <c r="G420" i="1"/>
  <c r="R419" i="1"/>
  <c r="G419" i="1"/>
  <c r="X418" i="1"/>
  <c r="R418" i="1"/>
  <c r="W418" i="1"/>
  <c r="G418" i="1"/>
  <c r="R417" i="1"/>
  <c r="G417" i="1"/>
  <c r="R416" i="1"/>
  <c r="G416" i="1"/>
  <c r="R415" i="1"/>
  <c r="G415" i="1"/>
  <c r="W414" i="1"/>
  <c r="R414" i="1"/>
  <c r="X414" i="1"/>
  <c r="G414" i="1"/>
  <c r="R413" i="1"/>
  <c r="G413" i="1"/>
  <c r="R412" i="1"/>
  <c r="G412" i="1"/>
  <c r="R411" i="1"/>
  <c r="G411" i="1"/>
  <c r="X410" i="1"/>
  <c r="W410" i="1"/>
  <c r="R410" i="1"/>
  <c r="G410" i="1"/>
  <c r="X409" i="1"/>
  <c r="W409" i="1"/>
  <c r="R409" i="1"/>
  <c r="G409" i="1"/>
  <c r="W408" i="1"/>
  <c r="R408" i="1"/>
  <c r="X408" i="1"/>
  <c r="G408" i="1"/>
  <c r="R407" i="1"/>
  <c r="G407" i="1"/>
  <c r="X406" i="1"/>
  <c r="R406" i="1"/>
  <c r="W406" i="1"/>
  <c r="G406" i="1"/>
  <c r="X405" i="1"/>
  <c r="W405" i="1"/>
  <c r="R405" i="1"/>
  <c r="G405" i="1"/>
  <c r="W404" i="1"/>
  <c r="R404" i="1"/>
  <c r="X404" i="1"/>
  <c r="G404" i="1"/>
  <c r="R403" i="1"/>
  <c r="G403" i="1"/>
  <c r="X402" i="1"/>
  <c r="W402" i="1"/>
  <c r="R402" i="1"/>
  <c r="G402" i="1"/>
  <c r="R401" i="1"/>
  <c r="W401" i="1"/>
  <c r="G401" i="1"/>
  <c r="Y400" i="1"/>
  <c r="AA400" i="1" s="1"/>
  <c r="X400" i="1"/>
  <c r="R400" i="1"/>
  <c r="W400" i="1"/>
  <c r="G400" i="1"/>
  <c r="X399" i="1"/>
  <c r="R399" i="1"/>
  <c r="W399" i="1"/>
  <c r="Y399" i="1" s="1"/>
  <c r="AA399" i="1" s="1"/>
  <c r="G399" i="1"/>
  <c r="X398" i="1"/>
  <c r="R398" i="1"/>
  <c r="Y398" i="1" s="1"/>
  <c r="AA398" i="1" s="1"/>
  <c r="W398" i="1"/>
  <c r="G398" i="1"/>
  <c r="X397" i="1"/>
  <c r="R397" i="1"/>
  <c r="W397" i="1"/>
  <c r="G397" i="1"/>
  <c r="R396" i="1"/>
  <c r="G396" i="1"/>
  <c r="R395" i="1"/>
  <c r="G395" i="1"/>
  <c r="R394" i="1"/>
  <c r="G394" i="1"/>
  <c r="R393" i="1"/>
  <c r="G393" i="1"/>
  <c r="X392" i="1"/>
  <c r="R392" i="1"/>
  <c r="W392" i="1"/>
  <c r="G392" i="1"/>
  <c r="R391" i="1"/>
  <c r="G391" i="1"/>
  <c r="X390" i="1"/>
  <c r="R390" i="1"/>
  <c r="W390" i="1"/>
  <c r="G390" i="1"/>
  <c r="X389" i="1"/>
  <c r="W389" i="1"/>
  <c r="R389" i="1"/>
  <c r="G389" i="1"/>
  <c r="R388" i="1"/>
  <c r="G388" i="1"/>
  <c r="R387" i="1"/>
  <c r="G387" i="1"/>
  <c r="R386" i="1"/>
  <c r="G386" i="1"/>
  <c r="R385" i="1"/>
  <c r="G385" i="1"/>
  <c r="R384" i="1"/>
  <c r="X384" i="1"/>
  <c r="G384" i="1"/>
  <c r="R383" i="1"/>
  <c r="G383" i="1"/>
  <c r="W382" i="1"/>
  <c r="R382" i="1"/>
  <c r="X382" i="1"/>
  <c r="G382" i="1"/>
  <c r="W381" i="1"/>
  <c r="Y381" i="1" s="1"/>
  <c r="AA381" i="1" s="1"/>
  <c r="R381" i="1"/>
  <c r="X381" i="1"/>
  <c r="G381" i="1"/>
  <c r="W380" i="1"/>
  <c r="R380" i="1"/>
  <c r="X380" i="1"/>
  <c r="G380" i="1"/>
  <c r="R379" i="1"/>
  <c r="G379" i="1"/>
  <c r="Y378" i="1"/>
  <c r="AA378" i="1" s="1"/>
  <c r="X378" i="1"/>
  <c r="W378" i="1"/>
  <c r="R378" i="1"/>
  <c r="G378" i="1"/>
  <c r="X377" i="1"/>
  <c r="W377" i="1"/>
  <c r="Y377" i="1" s="1"/>
  <c r="AA377" i="1" s="1"/>
  <c r="R377" i="1"/>
  <c r="G377" i="1"/>
  <c r="X376" i="1"/>
  <c r="W376" i="1"/>
  <c r="R376" i="1"/>
  <c r="G376" i="1"/>
  <c r="W375" i="1"/>
  <c r="R375" i="1"/>
  <c r="X375" i="1"/>
  <c r="G375" i="1"/>
  <c r="W374" i="1"/>
  <c r="R374" i="1"/>
  <c r="X374" i="1"/>
  <c r="G374" i="1"/>
  <c r="R373" i="1"/>
  <c r="G373" i="1"/>
  <c r="R372" i="1"/>
  <c r="G372" i="1"/>
  <c r="X371" i="1"/>
  <c r="W371" i="1"/>
  <c r="Y371" i="1" s="1"/>
  <c r="R371" i="1"/>
  <c r="G371" i="1"/>
  <c r="R370" i="1"/>
  <c r="G370" i="1"/>
  <c r="R369" i="1"/>
  <c r="G369" i="1"/>
  <c r="R368" i="1"/>
  <c r="W368" i="1"/>
  <c r="G368" i="1"/>
  <c r="X367" i="1"/>
  <c r="Y367" i="1" s="1"/>
  <c r="AA367" i="1" s="1"/>
  <c r="R367" i="1"/>
  <c r="W367" i="1"/>
  <c r="G367" i="1"/>
  <c r="R366" i="1"/>
  <c r="G366" i="1"/>
  <c r="X365" i="1"/>
  <c r="R365" i="1"/>
  <c r="W365" i="1"/>
  <c r="Y365" i="1" s="1"/>
  <c r="AA365" i="1" s="1"/>
  <c r="G365" i="1"/>
  <c r="R364" i="1"/>
  <c r="W364" i="1"/>
  <c r="G364" i="1"/>
  <c r="R363" i="1"/>
  <c r="G363" i="1"/>
  <c r="W362" i="1"/>
  <c r="R362" i="1"/>
  <c r="X362" i="1"/>
  <c r="G362" i="1"/>
  <c r="W361" i="1"/>
  <c r="R361" i="1"/>
  <c r="X361" i="1"/>
  <c r="G361" i="1"/>
  <c r="R360" i="1"/>
  <c r="G360" i="1"/>
  <c r="X359" i="1"/>
  <c r="W359" i="1"/>
  <c r="R359" i="1"/>
  <c r="G359" i="1"/>
  <c r="X358" i="1"/>
  <c r="W358" i="1"/>
  <c r="R358" i="1"/>
  <c r="G358" i="1"/>
  <c r="W357" i="1"/>
  <c r="Y357" i="1" s="1"/>
  <c r="AA357" i="1" s="1"/>
  <c r="R357" i="1"/>
  <c r="X357" i="1"/>
  <c r="G357" i="1"/>
  <c r="R356" i="1"/>
  <c r="G356" i="1"/>
  <c r="X355" i="1"/>
  <c r="W355" i="1"/>
  <c r="R355" i="1"/>
  <c r="G355" i="1"/>
  <c r="X354" i="1"/>
  <c r="W354" i="1"/>
  <c r="R354" i="1"/>
  <c r="G354" i="1"/>
  <c r="X353" i="1"/>
  <c r="W353" i="1"/>
  <c r="R353" i="1"/>
  <c r="G353" i="1"/>
  <c r="R352" i="1"/>
  <c r="G352" i="1"/>
  <c r="W351" i="1"/>
  <c r="R351" i="1"/>
  <c r="X351" i="1"/>
  <c r="G351" i="1"/>
  <c r="R350" i="1"/>
  <c r="G350" i="1"/>
  <c r="R349" i="1"/>
  <c r="G349" i="1"/>
  <c r="X348" i="1"/>
  <c r="W348" i="1"/>
  <c r="Y348" i="1" s="1"/>
  <c r="AA348" i="1" s="1"/>
  <c r="R348" i="1"/>
  <c r="G348" i="1"/>
  <c r="X347" i="1"/>
  <c r="W347" i="1"/>
  <c r="R347" i="1"/>
  <c r="G347" i="1"/>
  <c r="X346" i="1"/>
  <c r="R346" i="1"/>
  <c r="W346" i="1"/>
  <c r="G346" i="1"/>
  <c r="R345" i="1"/>
  <c r="G345" i="1"/>
  <c r="R344" i="1"/>
  <c r="G344" i="1"/>
  <c r="R343" i="1"/>
  <c r="G343" i="1"/>
  <c r="R342" i="1"/>
  <c r="G342" i="1"/>
  <c r="R341" i="1"/>
  <c r="G341" i="1"/>
  <c r="R340" i="1"/>
  <c r="G340" i="1"/>
  <c r="R339" i="1"/>
  <c r="G339" i="1"/>
  <c r="R338" i="1"/>
  <c r="G338" i="1"/>
  <c r="X337" i="1"/>
  <c r="R337" i="1"/>
  <c r="W337" i="1"/>
  <c r="G337" i="1"/>
  <c r="R336" i="1"/>
  <c r="W336" i="1"/>
  <c r="G336" i="1"/>
  <c r="R335" i="1"/>
  <c r="G335" i="1"/>
  <c r="X334" i="1"/>
  <c r="R334" i="1"/>
  <c r="W334" i="1"/>
  <c r="G334" i="1"/>
  <c r="R333" i="1"/>
  <c r="W333" i="1"/>
  <c r="G333" i="1"/>
  <c r="R332" i="1"/>
  <c r="G332" i="1"/>
  <c r="X331" i="1"/>
  <c r="R331" i="1"/>
  <c r="W331" i="1"/>
  <c r="G331" i="1"/>
  <c r="R330" i="1"/>
  <c r="G330" i="1"/>
  <c r="R329" i="1"/>
  <c r="G329" i="1"/>
  <c r="R328" i="1"/>
  <c r="G328" i="1"/>
  <c r="X327" i="1"/>
  <c r="W327" i="1"/>
  <c r="R327" i="1"/>
  <c r="G327" i="1"/>
  <c r="X326" i="1"/>
  <c r="W326" i="1"/>
  <c r="R326" i="1"/>
  <c r="G326" i="1"/>
  <c r="X325" i="1"/>
  <c r="W325" i="1"/>
  <c r="R325" i="1"/>
  <c r="G325" i="1"/>
  <c r="X324" i="1"/>
  <c r="W324" i="1"/>
  <c r="R324" i="1"/>
  <c r="G324" i="1"/>
  <c r="W323" i="1"/>
  <c r="R323" i="1"/>
  <c r="X323" i="1"/>
  <c r="G323" i="1"/>
  <c r="R322" i="1"/>
  <c r="G322" i="1"/>
  <c r="W321" i="1"/>
  <c r="R321" i="1"/>
  <c r="X321" i="1"/>
  <c r="G321" i="1"/>
  <c r="R320" i="1"/>
  <c r="G320" i="1"/>
  <c r="R319" i="1"/>
  <c r="G319" i="1"/>
  <c r="X318" i="1"/>
  <c r="W318" i="1"/>
  <c r="R318" i="1"/>
  <c r="G318" i="1"/>
  <c r="X317" i="1"/>
  <c r="W317" i="1"/>
  <c r="R317" i="1"/>
  <c r="G317" i="1"/>
  <c r="X316" i="1"/>
  <c r="W316" i="1"/>
  <c r="R316" i="1"/>
  <c r="G316" i="1"/>
  <c r="X315" i="1"/>
  <c r="W315" i="1"/>
  <c r="R315" i="1"/>
  <c r="G315" i="1"/>
  <c r="X314" i="1"/>
  <c r="R314" i="1"/>
  <c r="W314" i="1"/>
  <c r="Y314" i="1" s="1"/>
  <c r="AA314" i="1" s="1"/>
  <c r="G314" i="1"/>
  <c r="R313" i="1"/>
  <c r="G313" i="1"/>
  <c r="R312" i="1"/>
  <c r="G312" i="1"/>
  <c r="R311" i="1"/>
  <c r="G311" i="1"/>
  <c r="R310" i="1"/>
  <c r="G310" i="1"/>
  <c r="R309" i="1"/>
  <c r="G309" i="1"/>
  <c r="R308" i="1"/>
  <c r="G308" i="1"/>
  <c r="R307" i="1"/>
  <c r="G307" i="1"/>
  <c r="W306" i="1"/>
  <c r="R306" i="1"/>
  <c r="X306" i="1"/>
  <c r="G306" i="1"/>
  <c r="X305" i="1"/>
  <c r="R305" i="1"/>
  <c r="W305" i="1"/>
  <c r="G305" i="1"/>
  <c r="R304" i="1"/>
  <c r="G304" i="1"/>
  <c r="X303" i="1"/>
  <c r="R303" i="1"/>
  <c r="W303" i="1"/>
  <c r="G303" i="1"/>
  <c r="R302" i="1"/>
  <c r="G302" i="1"/>
  <c r="R301" i="1"/>
  <c r="G301" i="1"/>
  <c r="X300" i="1"/>
  <c r="R300" i="1"/>
  <c r="W300" i="1"/>
  <c r="G300" i="1"/>
  <c r="R299" i="1"/>
  <c r="G299" i="1"/>
  <c r="R298" i="1"/>
  <c r="G298" i="1"/>
  <c r="X297" i="1"/>
  <c r="W297" i="1"/>
  <c r="R297" i="1"/>
  <c r="G297" i="1"/>
  <c r="X296" i="1"/>
  <c r="W296" i="1"/>
  <c r="R296" i="1"/>
  <c r="G296" i="1"/>
  <c r="X295" i="1"/>
  <c r="W295" i="1"/>
  <c r="R295" i="1"/>
  <c r="G295" i="1"/>
  <c r="X294" i="1"/>
  <c r="W294" i="1"/>
  <c r="R294" i="1"/>
  <c r="G294" i="1"/>
  <c r="X293" i="1"/>
  <c r="R293" i="1"/>
  <c r="W293" i="1"/>
  <c r="G293" i="1"/>
  <c r="W292" i="1"/>
  <c r="R292" i="1"/>
  <c r="X292" i="1"/>
  <c r="G292" i="1"/>
  <c r="R291" i="1"/>
  <c r="G291" i="1"/>
  <c r="R290" i="1"/>
  <c r="G290" i="1"/>
  <c r="R289" i="1"/>
  <c r="G289" i="1"/>
  <c r="X288" i="1"/>
  <c r="W288" i="1"/>
  <c r="R288" i="1"/>
  <c r="G288" i="1"/>
  <c r="X287" i="1"/>
  <c r="W287" i="1"/>
  <c r="R287" i="1"/>
  <c r="G287" i="1"/>
  <c r="X286" i="1"/>
  <c r="R286" i="1"/>
  <c r="W286" i="1"/>
  <c r="G286" i="1"/>
  <c r="X285" i="1"/>
  <c r="W285" i="1"/>
  <c r="R285" i="1"/>
  <c r="G285" i="1"/>
  <c r="R284" i="1"/>
  <c r="G284" i="1"/>
  <c r="R283" i="1"/>
  <c r="G283" i="1"/>
  <c r="X282" i="1"/>
  <c r="R282" i="1"/>
  <c r="W282" i="1"/>
  <c r="G282" i="1"/>
  <c r="R281" i="1"/>
  <c r="G281" i="1"/>
  <c r="R280" i="1"/>
  <c r="G280" i="1"/>
  <c r="W279" i="1"/>
  <c r="R279" i="1"/>
  <c r="X279" i="1"/>
  <c r="G279" i="1"/>
  <c r="W278" i="1"/>
  <c r="R278" i="1"/>
  <c r="X278" i="1"/>
  <c r="G278" i="1"/>
  <c r="R277" i="1"/>
  <c r="X277" i="1"/>
  <c r="G277" i="1"/>
  <c r="R276" i="1"/>
  <c r="G276" i="1"/>
  <c r="W275" i="1"/>
  <c r="R275" i="1"/>
  <c r="X275" i="1"/>
  <c r="G275" i="1"/>
  <c r="W274" i="1"/>
  <c r="R274" i="1"/>
  <c r="X274" i="1"/>
  <c r="G274" i="1"/>
  <c r="R273" i="1"/>
  <c r="G273" i="1"/>
  <c r="X272" i="1"/>
  <c r="R272" i="1"/>
  <c r="W272" i="1"/>
  <c r="G272" i="1"/>
  <c r="R271" i="1"/>
  <c r="G271" i="1"/>
  <c r="X270" i="1"/>
  <c r="R270" i="1"/>
  <c r="W270" i="1"/>
  <c r="G270" i="1"/>
  <c r="R269" i="1"/>
  <c r="G269" i="1"/>
  <c r="X268" i="1"/>
  <c r="R268" i="1"/>
  <c r="W268" i="1"/>
  <c r="G268" i="1"/>
  <c r="R267" i="1"/>
  <c r="G267" i="1"/>
  <c r="R266" i="1"/>
  <c r="G266" i="1"/>
  <c r="X265" i="1"/>
  <c r="W265" i="1"/>
  <c r="R265" i="1"/>
  <c r="G265" i="1"/>
  <c r="X264" i="1"/>
  <c r="W264" i="1"/>
  <c r="R264" i="1"/>
  <c r="G264" i="1"/>
  <c r="X263" i="1"/>
  <c r="W263" i="1"/>
  <c r="R263" i="1"/>
  <c r="G263" i="1"/>
  <c r="R262" i="1"/>
  <c r="G262" i="1"/>
  <c r="R261" i="1"/>
  <c r="X261" i="1"/>
  <c r="G261" i="1"/>
  <c r="R260" i="1"/>
  <c r="G260" i="1"/>
  <c r="X259" i="1"/>
  <c r="R259" i="1"/>
  <c r="W259" i="1"/>
  <c r="G259" i="1"/>
  <c r="X258" i="1"/>
  <c r="R258" i="1"/>
  <c r="W258" i="1"/>
  <c r="Y258" i="1" s="1"/>
  <c r="AA258" i="1" s="1"/>
  <c r="G258" i="1"/>
  <c r="Y257" i="1"/>
  <c r="AA257" i="1" s="1"/>
  <c r="W257" i="1"/>
  <c r="R257" i="1"/>
  <c r="X257" i="1"/>
  <c r="G257" i="1"/>
  <c r="R256" i="1"/>
  <c r="G256" i="1"/>
  <c r="W255" i="1"/>
  <c r="R255" i="1"/>
  <c r="X255" i="1"/>
  <c r="G255" i="1"/>
  <c r="W254" i="1"/>
  <c r="R254" i="1"/>
  <c r="X254" i="1"/>
  <c r="G254" i="1"/>
  <c r="W253" i="1"/>
  <c r="Y253" i="1" s="1"/>
  <c r="AA253" i="1" s="1"/>
  <c r="R253" i="1"/>
  <c r="X253" i="1"/>
  <c r="G253" i="1"/>
  <c r="R252" i="1"/>
  <c r="G252" i="1"/>
  <c r="W251" i="1"/>
  <c r="R251" i="1"/>
  <c r="X251" i="1"/>
  <c r="G251" i="1"/>
  <c r="X250" i="1"/>
  <c r="R250" i="1"/>
  <c r="W250" i="1"/>
  <c r="G250" i="1"/>
  <c r="W249" i="1"/>
  <c r="R249" i="1"/>
  <c r="X249" i="1"/>
  <c r="G249" i="1"/>
  <c r="W248" i="1"/>
  <c r="R248" i="1"/>
  <c r="X248" i="1"/>
  <c r="G248" i="1"/>
  <c r="R247" i="1"/>
  <c r="G247" i="1"/>
  <c r="W246" i="1"/>
  <c r="R246" i="1"/>
  <c r="X246" i="1"/>
  <c r="G246" i="1"/>
  <c r="R245" i="1"/>
  <c r="G245" i="1"/>
  <c r="W244" i="1"/>
  <c r="R244" i="1"/>
  <c r="X244" i="1"/>
  <c r="G244" i="1"/>
  <c r="W243" i="1"/>
  <c r="R243" i="1"/>
  <c r="Y243" i="1" s="1"/>
  <c r="X243" i="1"/>
  <c r="G243" i="1"/>
  <c r="X242" i="1"/>
  <c r="W242" i="1"/>
  <c r="Y242" i="1" s="1"/>
  <c r="AA242" i="1" s="1"/>
  <c r="R242" i="1"/>
  <c r="G242" i="1"/>
  <c r="R241" i="1"/>
  <c r="G241" i="1"/>
  <c r="R240" i="1"/>
  <c r="G240" i="1"/>
  <c r="R239" i="1"/>
  <c r="W239" i="1"/>
  <c r="G239" i="1"/>
  <c r="X238" i="1"/>
  <c r="Y238" i="1" s="1"/>
  <c r="AA238" i="1" s="1"/>
  <c r="R238" i="1"/>
  <c r="W238" i="1"/>
  <c r="G238" i="1"/>
  <c r="R237" i="1"/>
  <c r="G237" i="1"/>
  <c r="R236" i="1"/>
  <c r="G236" i="1"/>
  <c r="X235" i="1"/>
  <c r="R235" i="1"/>
  <c r="W235" i="1"/>
  <c r="G235" i="1"/>
  <c r="R234" i="1"/>
  <c r="G234" i="1"/>
  <c r="X233" i="1"/>
  <c r="W233" i="1"/>
  <c r="R233" i="1"/>
  <c r="G233" i="1"/>
  <c r="W232" i="1"/>
  <c r="R232" i="1"/>
  <c r="X232" i="1"/>
  <c r="G232" i="1"/>
  <c r="W231" i="1"/>
  <c r="R231" i="1"/>
  <c r="X231" i="1"/>
  <c r="G231" i="1"/>
  <c r="R230" i="1"/>
  <c r="G230" i="1"/>
  <c r="X229" i="1"/>
  <c r="R229" i="1"/>
  <c r="W229" i="1"/>
  <c r="G229" i="1"/>
  <c r="X228" i="1"/>
  <c r="R228" i="1"/>
  <c r="W228" i="1"/>
  <c r="G228" i="1"/>
  <c r="X227" i="1"/>
  <c r="R227" i="1"/>
  <c r="W227" i="1"/>
  <c r="G227" i="1"/>
  <c r="W226" i="1"/>
  <c r="R226" i="1"/>
  <c r="X226" i="1"/>
  <c r="G226" i="1"/>
  <c r="W225" i="1"/>
  <c r="R225" i="1"/>
  <c r="X225" i="1"/>
  <c r="G225" i="1"/>
  <c r="R224" i="1"/>
  <c r="G224" i="1"/>
  <c r="W223" i="1"/>
  <c r="R223" i="1"/>
  <c r="X223" i="1"/>
  <c r="G223" i="1"/>
  <c r="R222" i="1"/>
  <c r="G222" i="1"/>
  <c r="R221" i="1"/>
  <c r="G221" i="1"/>
  <c r="X220" i="1"/>
  <c r="R220" i="1"/>
  <c r="W220" i="1"/>
  <c r="G220" i="1"/>
  <c r="X219" i="1"/>
  <c r="W219" i="1"/>
  <c r="R219" i="1"/>
  <c r="G219" i="1"/>
  <c r="X218" i="1"/>
  <c r="W218" i="1"/>
  <c r="R218" i="1"/>
  <c r="G218" i="1"/>
  <c r="X217" i="1"/>
  <c r="W217" i="1"/>
  <c r="R217" i="1"/>
  <c r="G217" i="1"/>
  <c r="X216" i="1"/>
  <c r="W216" i="1"/>
  <c r="R216" i="1"/>
  <c r="G216" i="1"/>
  <c r="X215" i="1"/>
  <c r="W215" i="1"/>
  <c r="R215" i="1"/>
  <c r="G215" i="1"/>
  <c r="X214" i="1"/>
  <c r="W214" i="1"/>
  <c r="R214" i="1"/>
  <c r="G214" i="1"/>
  <c r="X213" i="1"/>
  <c r="W213" i="1"/>
  <c r="R213" i="1"/>
  <c r="G213" i="1"/>
  <c r="X212" i="1"/>
  <c r="W212" i="1"/>
  <c r="R212" i="1"/>
  <c r="G212" i="1"/>
  <c r="X211" i="1"/>
  <c r="W211" i="1"/>
  <c r="R211" i="1"/>
  <c r="G211" i="1"/>
  <c r="X210" i="1"/>
  <c r="R210" i="1"/>
  <c r="W210" i="1"/>
  <c r="Y210" i="1" s="1"/>
  <c r="AA210" i="1" s="1"/>
  <c r="G210" i="1"/>
  <c r="R209" i="1"/>
  <c r="G209" i="1"/>
  <c r="X208" i="1"/>
  <c r="R208" i="1"/>
  <c r="W208" i="1"/>
  <c r="G208" i="1"/>
  <c r="X207" i="1"/>
  <c r="W207" i="1"/>
  <c r="R207" i="1"/>
  <c r="G207" i="1"/>
  <c r="X206" i="1"/>
  <c r="W206" i="1"/>
  <c r="R206" i="1"/>
  <c r="G206" i="1"/>
  <c r="R205" i="1"/>
  <c r="X205" i="1"/>
  <c r="G205" i="1"/>
  <c r="W204" i="1"/>
  <c r="R204" i="1"/>
  <c r="X204" i="1"/>
  <c r="G204" i="1"/>
  <c r="W203" i="1"/>
  <c r="R203" i="1"/>
  <c r="X203" i="1"/>
  <c r="G203" i="1"/>
  <c r="R202" i="1"/>
  <c r="G202" i="1"/>
  <c r="X201" i="1"/>
  <c r="W201" i="1"/>
  <c r="R201" i="1"/>
  <c r="G201" i="1"/>
  <c r="X200" i="1"/>
  <c r="Y200" i="1" s="1"/>
  <c r="AA200" i="1" s="1"/>
  <c r="W200" i="1"/>
  <c r="R200" i="1"/>
  <c r="G200" i="1"/>
  <c r="X199" i="1"/>
  <c r="W199" i="1"/>
  <c r="R199" i="1"/>
  <c r="G199" i="1"/>
  <c r="X198" i="1"/>
  <c r="W198" i="1"/>
  <c r="R198" i="1"/>
  <c r="G198" i="1"/>
  <c r="X197" i="1"/>
  <c r="W197" i="1"/>
  <c r="R197" i="1"/>
  <c r="G197" i="1"/>
  <c r="X196" i="1"/>
  <c r="W196" i="1"/>
  <c r="R196" i="1"/>
  <c r="G196" i="1"/>
  <c r="X195" i="1"/>
  <c r="W195" i="1"/>
  <c r="R195" i="1"/>
  <c r="G195" i="1"/>
  <c r="R194" i="1"/>
  <c r="G194" i="1"/>
  <c r="R193" i="1"/>
  <c r="G193" i="1"/>
  <c r="R192" i="1"/>
  <c r="G192" i="1"/>
  <c r="R191" i="1"/>
  <c r="G191" i="1"/>
  <c r="R190" i="1"/>
  <c r="G190" i="1"/>
  <c r="R189" i="1"/>
  <c r="G189" i="1"/>
  <c r="R188" i="1"/>
  <c r="G188" i="1"/>
  <c r="R187" i="1"/>
  <c r="G187" i="1"/>
  <c r="R186" i="1"/>
  <c r="G186" i="1"/>
  <c r="R185" i="1"/>
  <c r="G185" i="1"/>
  <c r="W184" i="1"/>
  <c r="R184" i="1"/>
  <c r="X184" i="1"/>
  <c r="G184" i="1"/>
  <c r="R183" i="1"/>
  <c r="G183" i="1"/>
  <c r="W182" i="1"/>
  <c r="R182" i="1"/>
  <c r="X182" i="1"/>
  <c r="G182" i="1"/>
  <c r="W181" i="1"/>
  <c r="R181" i="1"/>
  <c r="X181" i="1"/>
  <c r="G181" i="1"/>
  <c r="R180" i="1"/>
  <c r="G180" i="1"/>
  <c r="R179" i="1"/>
  <c r="G179" i="1"/>
  <c r="R178" i="1"/>
  <c r="G178" i="1"/>
  <c r="R177" i="1"/>
  <c r="G177" i="1"/>
  <c r="R176" i="1"/>
  <c r="X176" i="1"/>
  <c r="G176" i="1"/>
  <c r="W175" i="1"/>
  <c r="R175" i="1"/>
  <c r="X175" i="1"/>
  <c r="G175" i="1"/>
  <c r="W174" i="1"/>
  <c r="R174" i="1"/>
  <c r="X174" i="1"/>
  <c r="G174" i="1"/>
  <c r="R173" i="1"/>
  <c r="G173" i="1"/>
  <c r="R172" i="1"/>
  <c r="X172" i="1"/>
  <c r="G172" i="1"/>
  <c r="W171" i="1"/>
  <c r="R171" i="1"/>
  <c r="X171" i="1"/>
  <c r="G171" i="1"/>
  <c r="X170" i="1"/>
  <c r="W170" i="1"/>
  <c r="R170" i="1"/>
  <c r="G170" i="1"/>
  <c r="W169" i="1"/>
  <c r="R169" i="1"/>
  <c r="X169" i="1"/>
  <c r="G169" i="1"/>
  <c r="R168" i="1"/>
  <c r="G168" i="1"/>
  <c r="R167" i="1"/>
  <c r="G167" i="1"/>
  <c r="W166" i="1"/>
  <c r="R166" i="1"/>
  <c r="X166" i="1"/>
  <c r="G166" i="1"/>
  <c r="X165" i="1"/>
  <c r="R165" i="1"/>
  <c r="W165" i="1"/>
  <c r="G165" i="1"/>
  <c r="X164" i="1"/>
  <c r="W164" i="1"/>
  <c r="R164" i="1"/>
  <c r="G164" i="1"/>
  <c r="X163" i="1"/>
  <c r="W163" i="1"/>
  <c r="R163" i="1"/>
  <c r="G163" i="1"/>
  <c r="X162" i="1"/>
  <c r="R162" i="1"/>
  <c r="W162" i="1"/>
  <c r="Y162" i="1" s="1"/>
  <c r="AA162" i="1" s="1"/>
  <c r="G162" i="1"/>
  <c r="W161" i="1"/>
  <c r="Y161" i="1" s="1"/>
  <c r="AA161" i="1" s="1"/>
  <c r="R161" i="1"/>
  <c r="X161" i="1"/>
  <c r="G161" i="1"/>
  <c r="R160" i="1"/>
  <c r="G160" i="1"/>
  <c r="R159" i="1"/>
  <c r="G159" i="1"/>
  <c r="W158" i="1"/>
  <c r="R158" i="1"/>
  <c r="X158" i="1"/>
  <c r="G158" i="1"/>
  <c r="R157" i="1"/>
  <c r="X157" i="1"/>
  <c r="G157" i="1"/>
  <c r="W156" i="1"/>
  <c r="R156" i="1"/>
  <c r="X156" i="1"/>
  <c r="G156" i="1"/>
  <c r="W155" i="1"/>
  <c r="R155" i="1"/>
  <c r="X155" i="1"/>
  <c r="Y155" i="1" s="1"/>
  <c r="G155" i="1"/>
  <c r="X154" i="1"/>
  <c r="R154" i="1"/>
  <c r="W154" i="1"/>
  <c r="G154" i="1"/>
  <c r="R153" i="1"/>
  <c r="G153" i="1"/>
  <c r="R152" i="1"/>
  <c r="G152" i="1"/>
  <c r="W151" i="1"/>
  <c r="R151" i="1"/>
  <c r="X151" i="1"/>
  <c r="G151" i="1"/>
  <c r="W150" i="1"/>
  <c r="R150" i="1"/>
  <c r="X150" i="1"/>
  <c r="G150" i="1"/>
  <c r="R149" i="1"/>
  <c r="G149" i="1"/>
  <c r="R148" i="1"/>
  <c r="G148" i="1"/>
  <c r="W147" i="1"/>
  <c r="R147" i="1"/>
  <c r="X147" i="1"/>
  <c r="G147" i="1"/>
  <c r="X146" i="1"/>
  <c r="R146" i="1"/>
  <c r="W146" i="1"/>
  <c r="G146" i="1"/>
  <c r="W145" i="1"/>
  <c r="R145" i="1"/>
  <c r="X145" i="1"/>
  <c r="G145" i="1"/>
  <c r="W144" i="1"/>
  <c r="R144" i="1"/>
  <c r="X144" i="1"/>
  <c r="G144" i="1"/>
  <c r="R143" i="1"/>
  <c r="G143" i="1"/>
  <c r="R142" i="1"/>
  <c r="G142" i="1"/>
  <c r="W141" i="1"/>
  <c r="R141" i="1"/>
  <c r="X141" i="1"/>
  <c r="G141" i="1"/>
  <c r="R140" i="1"/>
  <c r="X140" i="1"/>
  <c r="G140" i="1"/>
  <c r="W139" i="1"/>
  <c r="R139" i="1"/>
  <c r="X139" i="1"/>
  <c r="G139" i="1"/>
  <c r="W138" i="1"/>
  <c r="R138" i="1"/>
  <c r="X138" i="1"/>
  <c r="G138" i="1"/>
  <c r="R137" i="1"/>
  <c r="W137" i="1"/>
  <c r="G137" i="1"/>
  <c r="X136" i="1"/>
  <c r="W136" i="1"/>
  <c r="Y136" i="1" s="1"/>
  <c r="AA136" i="1" s="1"/>
  <c r="R136" i="1"/>
  <c r="G136" i="1"/>
  <c r="W135" i="1"/>
  <c r="R135" i="1"/>
  <c r="X135" i="1"/>
  <c r="G135" i="1"/>
  <c r="R134" i="1"/>
  <c r="G134" i="1"/>
  <c r="R133" i="1"/>
  <c r="G133" i="1"/>
  <c r="R132" i="1"/>
  <c r="G132" i="1"/>
  <c r="X131" i="1"/>
  <c r="R131" i="1"/>
  <c r="W131" i="1"/>
  <c r="G131" i="1"/>
  <c r="X130" i="1"/>
  <c r="R130" i="1"/>
  <c r="W130" i="1"/>
  <c r="Y130" i="1" s="1"/>
  <c r="AA130" i="1" s="1"/>
  <c r="G130" i="1"/>
  <c r="W129" i="1"/>
  <c r="R129" i="1"/>
  <c r="X129" i="1"/>
  <c r="G129" i="1"/>
  <c r="W128" i="1"/>
  <c r="R128" i="1"/>
  <c r="X128" i="1"/>
  <c r="G128" i="1"/>
  <c r="W127" i="1"/>
  <c r="R127" i="1"/>
  <c r="X127" i="1"/>
  <c r="G127" i="1"/>
  <c r="W126" i="1"/>
  <c r="R126" i="1"/>
  <c r="X126" i="1"/>
  <c r="G126" i="1"/>
  <c r="R125" i="1"/>
  <c r="G125" i="1"/>
  <c r="R124" i="1"/>
  <c r="G124" i="1"/>
  <c r="W123" i="1"/>
  <c r="R123" i="1"/>
  <c r="X123" i="1"/>
  <c r="G123" i="1"/>
  <c r="W122" i="1"/>
  <c r="R122" i="1"/>
  <c r="X122" i="1"/>
  <c r="G122" i="1"/>
  <c r="X121" i="1"/>
  <c r="R121" i="1"/>
  <c r="W121" i="1"/>
  <c r="Y121" i="1" s="1"/>
  <c r="AA121" i="1" s="1"/>
  <c r="G121" i="1"/>
  <c r="W120" i="1"/>
  <c r="R120" i="1"/>
  <c r="X120" i="1"/>
  <c r="G120" i="1"/>
  <c r="R119" i="1"/>
  <c r="W119" i="1"/>
  <c r="G119" i="1"/>
  <c r="R118" i="1"/>
  <c r="X118" i="1"/>
  <c r="G118" i="1"/>
  <c r="W117" i="1"/>
  <c r="R117" i="1"/>
  <c r="X117" i="1"/>
  <c r="G117" i="1"/>
  <c r="R116" i="1"/>
  <c r="G116" i="1"/>
  <c r="R115" i="1"/>
  <c r="G115" i="1"/>
  <c r="R114" i="1"/>
  <c r="G114" i="1"/>
  <c r="R113" i="1"/>
  <c r="G113" i="1"/>
  <c r="R112" i="1"/>
  <c r="G112" i="1"/>
  <c r="R111" i="1"/>
  <c r="G111" i="1"/>
  <c r="R110" i="1"/>
  <c r="G110" i="1"/>
  <c r="R109" i="1"/>
  <c r="G109" i="1"/>
  <c r="R108" i="1"/>
  <c r="G108" i="1"/>
  <c r="R107" i="1"/>
  <c r="G107" i="1"/>
  <c r="R106" i="1"/>
  <c r="G106" i="1"/>
  <c r="R105" i="1"/>
  <c r="G105" i="1"/>
  <c r="R104" i="1"/>
  <c r="G104" i="1"/>
  <c r="R103" i="1"/>
  <c r="G103" i="1"/>
  <c r="R102" i="1"/>
  <c r="G102" i="1"/>
  <c r="R101" i="1"/>
  <c r="G101" i="1"/>
  <c r="R100" i="1"/>
  <c r="G100" i="1"/>
  <c r="R99" i="1"/>
  <c r="G99" i="1"/>
  <c r="R98" i="1"/>
  <c r="X98" i="1"/>
  <c r="G98" i="1"/>
  <c r="R97" i="1"/>
  <c r="X97" i="1"/>
  <c r="G97" i="1"/>
  <c r="X96" i="1"/>
  <c r="W96" i="1"/>
  <c r="R96" i="1"/>
  <c r="G96" i="1"/>
  <c r="R95" i="1"/>
  <c r="X95" i="1"/>
  <c r="G95" i="1"/>
  <c r="W94" i="1"/>
  <c r="R94" i="1"/>
  <c r="X94" i="1"/>
  <c r="G94" i="1"/>
  <c r="R93" i="1"/>
  <c r="X93" i="1"/>
  <c r="G93" i="1"/>
  <c r="X92" i="1"/>
  <c r="W92" i="1"/>
  <c r="R92" i="1"/>
  <c r="G92" i="1"/>
  <c r="R91" i="1"/>
  <c r="X91" i="1"/>
  <c r="G91" i="1"/>
  <c r="X90" i="1"/>
  <c r="R90" i="1"/>
  <c r="W90" i="1"/>
  <c r="G90" i="1"/>
  <c r="W89" i="1"/>
  <c r="R89" i="1"/>
  <c r="X89" i="1"/>
  <c r="G89" i="1"/>
  <c r="W88" i="1"/>
  <c r="R88" i="1"/>
  <c r="X88" i="1"/>
  <c r="G88" i="1"/>
  <c r="W87" i="1"/>
  <c r="R87" i="1"/>
  <c r="X87" i="1"/>
  <c r="G87" i="1"/>
  <c r="W86" i="1"/>
  <c r="R86" i="1"/>
  <c r="X86" i="1"/>
  <c r="G86" i="1"/>
  <c r="W85" i="1"/>
  <c r="R85" i="1"/>
  <c r="X85" i="1"/>
  <c r="G85" i="1"/>
  <c r="W84" i="1"/>
  <c r="R84" i="1"/>
  <c r="X84" i="1"/>
  <c r="G84" i="1"/>
  <c r="W83" i="1"/>
  <c r="R83" i="1"/>
  <c r="X83" i="1"/>
  <c r="G83" i="1"/>
  <c r="X82" i="1"/>
  <c r="W82" i="1"/>
  <c r="R82" i="1"/>
  <c r="G82" i="1"/>
  <c r="R81" i="1"/>
  <c r="G81" i="1"/>
  <c r="R80" i="1"/>
  <c r="G80" i="1"/>
  <c r="R79" i="1"/>
  <c r="G79" i="1"/>
  <c r="R78" i="1"/>
  <c r="G78" i="1"/>
  <c r="R77" i="1"/>
  <c r="G77" i="1"/>
  <c r="R76" i="1"/>
  <c r="G76" i="1"/>
  <c r="R75" i="1"/>
  <c r="G75" i="1"/>
  <c r="R74" i="1"/>
  <c r="G74" i="1"/>
  <c r="R73" i="1"/>
  <c r="G73" i="1"/>
  <c r="R72" i="1"/>
  <c r="G72" i="1"/>
  <c r="R71" i="1"/>
  <c r="G71" i="1"/>
  <c r="R70" i="1"/>
  <c r="G70" i="1"/>
  <c r="R69" i="1"/>
  <c r="G69" i="1"/>
  <c r="R68" i="1"/>
  <c r="G68" i="1"/>
  <c r="R67" i="1"/>
  <c r="G67" i="1"/>
  <c r="W66" i="1"/>
  <c r="R66" i="1"/>
  <c r="X66" i="1"/>
  <c r="G66" i="1"/>
  <c r="R65" i="1"/>
  <c r="X65" i="1"/>
  <c r="G65" i="1"/>
  <c r="R64" i="1"/>
  <c r="X64" i="1"/>
  <c r="G64" i="1"/>
  <c r="X63" i="1"/>
  <c r="W63" i="1"/>
  <c r="R63" i="1"/>
  <c r="G63" i="1"/>
  <c r="X62" i="1"/>
  <c r="W62" i="1"/>
  <c r="R62" i="1"/>
  <c r="G62" i="1"/>
  <c r="R61" i="1"/>
  <c r="X61" i="1"/>
  <c r="G61" i="1"/>
  <c r="R60" i="1"/>
  <c r="X60" i="1"/>
  <c r="G60" i="1"/>
  <c r="X59" i="1"/>
  <c r="W59" i="1"/>
  <c r="R59" i="1"/>
  <c r="G59" i="1"/>
  <c r="X58" i="1"/>
  <c r="R58" i="1"/>
  <c r="W58" i="1"/>
  <c r="G58" i="1"/>
  <c r="R57" i="1"/>
  <c r="X57" i="1"/>
  <c r="G57" i="1"/>
  <c r="W56" i="1"/>
  <c r="R56" i="1"/>
  <c r="X56" i="1"/>
  <c r="G56" i="1"/>
  <c r="R55" i="1"/>
  <c r="X55" i="1"/>
  <c r="G55" i="1"/>
  <c r="R54" i="1"/>
  <c r="X54" i="1"/>
  <c r="G54" i="1"/>
  <c r="W53" i="1"/>
  <c r="R53" i="1"/>
  <c r="X53" i="1"/>
  <c r="G53" i="1"/>
  <c r="W52" i="1"/>
  <c r="R52" i="1"/>
  <c r="X52" i="1"/>
  <c r="G52" i="1"/>
  <c r="W51" i="1"/>
  <c r="R51" i="1"/>
  <c r="X51" i="1"/>
  <c r="G51" i="1"/>
  <c r="R50" i="1"/>
  <c r="W50" i="1"/>
  <c r="G50" i="1"/>
  <c r="W49" i="1"/>
  <c r="Y49" i="1" s="1"/>
  <c r="AA49" i="1" s="1"/>
  <c r="R49" i="1"/>
  <c r="X49" i="1"/>
  <c r="G49" i="1"/>
  <c r="W48" i="1"/>
  <c r="R48" i="1"/>
  <c r="X48" i="1"/>
  <c r="G48" i="1"/>
  <c r="R47" i="1"/>
  <c r="X47" i="1"/>
  <c r="G47" i="1"/>
  <c r="R46" i="1"/>
  <c r="X46" i="1"/>
  <c r="G46" i="1"/>
  <c r="W45" i="1"/>
  <c r="Y45" i="1" s="1"/>
  <c r="AA45" i="1" s="1"/>
  <c r="R45" i="1"/>
  <c r="X45" i="1"/>
  <c r="G45" i="1"/>
  <c r="R44" i="1"/>
  <c r="X44" i="1"/>
  <c r="G44" i="1"/>
  <c r="R43" i="1"/>
  <c r="X43" i="1"/>
  <c r="G43" i="1"/>
  <c r="X42" i="1"/>
  <c r="R42" i="1"/>
  <c r="W42" i="1"/>
  <c r="G42" i="1"/>
  <c r="R41" i="1"/>
  <c r="G41" i="1"/>
  <c r="R40" i="1"/>
  <c r="G40" i="1"/>
  <c r="R39" i="1"/>
  <c r="G39" i="1"/>
  <c r="R38" i="1"/>
  <c r="G38" i="1"/>
  <c r="R37" i="1"/>
  <c r="G37" i="1"/>
  <c r="R36" i="1"/>
  <c r="G36" i="1"/>
  <c r="R35" i="1"/>
  <c r="G35" i="1"/>
  <c r="R34" i="1"/>
  <c r="G34" i="1"/>
  <c r="X33" i="1"/>
  <c r="W33" i="1"/>
  <c r="R33" i="1"/>
  <c r="G33" i="1"/>
  <c r="R32" i="1"/>
  <c r="X32" i="1"/>
  <c r="G32" i="1"/>
  <c r="W31" i="1"/>
  <c r="R31" i="1"/>
  <c r="X31" i="1"/>
  <c r="G31" i="1"/>
  <c r="R30" i="1"/>
  <c r="X30" i="1"/>
  <c r="G30" i="1"/>
  <c r="X29" i="1"/>
  <c r="W29" i="1"/>
  <c r="R29" i="1"/>
  <c r="G29" i="1"/>
  <c r="R28" i="1"/>
  <c r="X28" i="1"/>
  <c r="G28" i="1"/>
  <c r="W27" i="1"/>
  <c r="R27" i="1"/>
  <c r="X27" i="1"/>
  <c r="G27" i="1"/>
  <c r="R26" i="1"/>
  <c r="X26" i="1"/>
  <c r="G26" i="1"/>
  <c r="R25" i="1"/>
  <c r="X25" i="1"/>
  <c r="G25" i="1"/>
  <c r="R24" i="1"/>
  <c r="X24" i="1"/>
  <c r="G24" i="1"/>
  <c r="R23" i="1"/>
  <c r="X23" i="1"/>
  <c r="G23" i="1"/>
  <c r="R22" i="1"/>
  <c r="X22" i="1"/>
  <c r="G22" i="1"/>
  <c r="R21" i="1"/>
  <c r="X21" i="1"/>
  <c r="G21" i="1"/>
  <c r="R20" i="1"/>
  <c r="X20" i="1"/>
  <c r="G20" i="1"/>
  <c r="R19" i="1"/>
  <c r="X19" i="1"/>
  <c r="G19" i="1"/>
  <c r="X18" i="1"/>
  <c r="W18" i="1"/>
  <c r="R18" i="1"/>
  <c r="G18" i="1"/>
  <c r="W17" i="1"/>
  <c r="R17" i="1"/>
  <c r="X17" i="1"/>
  <c r="G17" i="1"/>
  <c r="R16" i="1"/>
  <c r="X16" i="1"/>
  <c r="G16" i="1"/>
  <c r="R15" i="1"/>
  <c r="X15" i="1"/>
  <c r="G15" i="1"/>
  <c r="X14" i="1"/>
  <c r="W14" i="1"/>
  <c r="R14" i="1"/>
  <c r="G14" i="1"/>
  <c r="X13" i="1"/>
  <c r="W13" i="1"/>
  <c r="R13" i="1"/>
  <c r="G13" i="1"/>
  <c r="X12" i="1"/>
  <c r="W12" i="1"/>
  <c r="R12" i="1"/>
  <c r="G12" i="1"/>
  <c r="R11" i="1"/>
  <c r="X11" i="1"/>
  <c r="G11" i="1"/>
  <c r="R10" i="1"/>
  <c r="G10" i="1"/>
  <c r="R9" i="1"/>
  <c r="G9" i="1"/>
  <c r="R8" i="1"/>
  <c r="G8" i="1"/>
  <c r="R7" i="1"/>
  <c r="G7" i="1"/>
  <c r="W6" i="1"/>
  <c r="R6" i="1"/>
  <c r="X6" i="1"/>
  <c r="G6" i="1"/>
  <c r="X5" i="1"/>
  <c r="W5" i="1"/>
  <c r="R5" i="1"/>
  <c r="G5" i="1"/>
  <c r="R4" i="1"/>
  <c r="G4" i="1"/>
  <c r="R3" i="1"/>
  <c r="G3" i="1"/>
  <c r="Y129" i="1" l="1"/>
  <c r="AA129" i="1" s="1"/>
  <c r="Y286" i="1"/>
  <c r="AA286" i="1" s="1"/>
  <c r="Y430" i="1"/>
  <c r="AA430" i="1" s="1"/>
  <c r="Y48" i="1"/>
  <c r="AA48" i="1" s="1"/>
  <c r="Y139" i="1"/>
  <c r="AA139" i="1" s="1"/>
  <c r="Y197" i="1"/>
  <c r="AA197" i="1" s="1"/>
  <c r="Y199" i="1"/>
  <c r="AA199" i="1" s="1"/>
  <c r="Y201" i="1"/>
  <c r="AA201" i="1" s="1"/>
  <c r="Y216" i="1"/>
  <c r="AA216" i="1" s="1"/>
  <c r="Y228" i="1"/>
  <c r="AA228" i="1" s="1"/>
  <c r="Y464" i="1"/>
  <c r="AA464" i="1" s="1"/>
  <c r="Y477" i="1"/>
  <c r="AA477" i="1" s="1"/>
  <c r="Y480" i="1"/>
  <c r="AA480" i="1" s="1"/>
  <c r="Y567" i="1"/>
  <c r="AA567" i="1" s="1"/>
  <c r="Y569" i="1"/>
  <c r="AA569" i="1" s="1"/>
  <c r="Y632" i="1"/>
  <c r="AA632" i="1" s="1"/>
  <c r="Y318" i="1"/>
  <c r="AA318" i="1" s="1"/>
  <c r="Y538" i="1"/>
  <c r="AA538" i="1" s="1"/>
  <c r="Y611" i="1"/>
  <c r="Y622" i="1"/>
  <c r="AA622" i="1" s="1"/>
  <c r="Y627" i="1"/>
  <c r="Y634" i="1"/>
  <c r="AA634" i="1" s="1"/>
  <c r="Y175" i="1"/>
  <c r="AA175" i="1" s="1"/>
  <c r="Y195" i="1"/>
  <c r="Z201" i="1" s="1"/>
  <c r="Y214" i="1"/>
  <c r="AA214" i="1" s="1"/>
  <c r="Y288" i="1"/>
  <c r="AA288" i="1" s="1"/>
  <c r="Y623" i="1"/>
  <c r="AA623" i="1" s="1"/>
  <c r="Y88" i="1"/>
  <c r="AA88" i="1" s="1"/>
  <c r="Y164" i="1"/>
  <c r="AA164" i="1" s="1"/>
  <c r="Y171" i="1"/>
  <c r="AA171" i="1" s="1"/>
  <c r="Y208" i="1"/>
  <c r="AA208" i="1" s="1"/>
  <c r="Y264" i="1"/>
  <c r="AA264" i="1" s="1"/>
  <c r="Y287" i="1"/>
  <c r="AA287" i="1" s="1"/>
  <c r="Y354" i="1"/>
  <c r="AA354" i="1" s="1"/>
  <c r="Y500" i="1"/>
  <c r="AA500" i="1" s="1"/>
  <c r="Y578" i="1"/>
  <c r="AA578" i="1" s="1"/>
  <c r="Y583" i="1"/>
  <c r="AA583" i="1" s="1"/>
  <c r="Y218" i="1"/>
  <c r="AA218" i="1" s="1"/>
  <c r="Y492" i="1"/>
  <c r="AA492" i="1" s="1"/>
  <c r="Y558" i="1"/>
  <c r="AA558" i="1" s="1"/>
  <c r="Y51" i="1"/>
  <c r="Y53" i="1"/>
  <c r="AA53" i="1" s="1"/>
  <c r="Y128" i="1"/>
  <c r="AA128" i="1" s="1"/>
  <c r="Y145" i="1"/>
  <c r="AA145" i="1" s="1"/>
  <c r="Y150" i="1"/>
  <c r="AA150" i="1" s="1"/>
  <c r="Y198" i="1"/>
  <c r="AA198" i="1" s="1"/>
  <c r="Y204" i="1"/>
  <c r="AA204" i="1" s="1"/>
  <c r="Y211" i="1"/>
  <c r="AA211" i="1" s="1"/>
  <c r="Y213" i="1"/>
  <c r="AA213" i="1" s="1"/>
  <c r="Y215" i="1"/>
  <c r="AA215" i="1" s="1"/>
  <c r="Y217" i="1"/>
  <c r="AA217" i="1" s="1"/>
  <c r="Y233" i="1"/>
  <c r="AA233" i="1" s="1"/>
  <c r="Y279" i="1"/>
  <c r="AA279" i="1" s="1"/>
  <c r="Y293" i="1"/>
  <c r="AA293" i="1" s="1"/>
  <c r="Y376" i="1"/>
  <c r="AA376" i="1" s="1"/>
  <c r="Y392" i="1"/>
  <c r="AA392" i="1" s="1"/>
  <c r="Y414" i="1"/>
  <c r="AA414" i="1" s="1"/>
  <c r="Y439" i="1"/>
  <c r="AA439" i="1" s="1"/>
  <c r="Y473" i="1"/>
  <c r="AA473" i="1" s="1"/>
  <c r="Y486" i="1"/>
  <c r="AA486" i="1" s="1"/>
  <c r="Y493" i="1"/>
  <c r="AA493" i="1" s="1"/>
  <c r="Y602" i="1"/>
  <c r="AA602" i="1" s="1"/>
  <c r="Y435" i="1"/>
  <c r="Y466" i="1"/>
  <c r="AA466" i="1" s="1"/>
  <c r="Y14" i="1"/>
  <c r="AA14" i="1" s="1"/>
  <c r="Y13" i="1"/>
  <c r="AA13" i="1" s="1"/>
  <c r="Y89" i="1"/>
  <c r="AA89" i="1" s="1"/>
  <c r="Y165" i="1"/>
  <c r="AA165" i="1" s="1"/>
  <c r="Y539" i="1"/>
  <c r="AA539" i="1" s="1"/>
  <c r="Y568" i="1"/>
  <c r="AA568" i="1" s="1"/>
  <c r="Y56" i="1"/>
  <c r="AA56" i="1" s="1"/>
  <c r="Y127" i="1"/>
  <c r="AA127" i="1" s="1"/>
  <c r="Y131" i="1"/>
  <c r="Y170" i="1"/>
  <c r="AA170" i="1" s="1"/>
  <c r="Y207" i="1"/>
  <c r="AA207" i="1" s="1"/>
  <c r="Y255" i="1"/>
  <c r="AA255" i="1" s="1"/>
  <c r="Y315" i="1"/>
  <c r="Y317" i="1"/>
  <c r="AA317" i="1" s="1"/>
  <c r="Y390" i="1"/>
  <c r="AA390" i="1" s="1"/>
  <c r="Y402" i="1"/>
  <c r="AA402" i="1" s="1"/>
  <c r="Y409" i="1"/>
  <c r="AA409" i="1" s="1"/>
  <c r="Y487" i="1"/>
  <c r="AA487" i="1" s="1"/>
  <c r="Y603" i="1"/>
  <c r="Y615" i="1"/>
  <c r="AA615" i="1" s="1"/>
  <c r="Y5" i="1"/>
  <c r="AA5" i="1" s="1"/>
  <c r="Y12" i="1"/>
  <c r="AA12" i="1" s="1"/>
  <c r="Y18" i="1"/>
  <c r="AA18" i="1" s="1"/>
  <c r="Y33" i="1"/>
  <c r="AA33" i="1" s="1"/>
  <c r="Y62" i="1"/>
  <c r="AA62" i="1" s="1"/>
  <c r="Y86" i="1"/>
  <c r="AA86" i="1" s="1"/>
  <c r="Y117" i="1"/>
  <c r="AA117" i="1" s="1"/>
  <c r="Y163" i="1"/>
  <c r="AA163" i="1" s="1"/>
  <c r="Y231" i="1"/>
  <c r="AA231" i="1" s="1"/>
  <c r="Y249" i="1"/>
  <c r="AA249" i="1" s="1"/>
  <c r="Y254" i="1"/>
  <c r="AA254" i="1" s="1"/>
  <c r="Y275" i="1"/>
  <c r="Y306" i="1"/>
  <c r="AA306" i="1" s="1"/>
  <c r="Y324" i="1"/>
  <c r="AA324" i="1" s="1"/>
  <c r="Y347" i="1"/>
  <c r="Y351" i="1"/>
  <c r="AA351" i="1" s="1"/>
  <c r="Y374" i="1"/>
  <c r="AA374" i="1" s="1"/>
  <c r="Y382" i="1"/>
  <c r="AA382" i="1" s="1"/>
  <c r="Y406" i="1"/>
  <c r="AA406" i="1" s="1"/>
  <c r="Y516" i="1"/>
  <c r="AA516" i="1" s="1"/>
  <c r="Y548" i="1"/>
  <c r="AA548" i="1" s="1"/>
  <c r="Y581" i="1"/>
  <c r="AA581" i="1" s="1"/>
  <c r="Y468" i="1"/>
  <c r="AA468" i="1" s="1"/>
  <c r="Y507" i="1"/>
  <c r="AA507" i="1" s="1"/>
  <c r="Y66" i="1"/>
  <c r="AA66" i="1" s="1"/>
  <c r="Y82" i="1"/>
  <c r="AA82" i="1" s="1"/>
  <c r="Y90" i="1"/>
  <c r="AA90" i="1" s="1"/>
  <c r="Y156" i="1"/>
  <c r="AA156" i="1" s="1"/>
  <c r="Y226" i="1"/>
  <c r="AA226" i="1" s="1"/>
  <c r="Y251" i="1"/>
  <c r="AA251" i="1" s="1"/>
  <c r="Y295" i="1"/>
  <c r="AA295" i="1" s="1"/>
  <c r="Y410" i="1"/>
  <c r="AA410" i="1" s="1"/>
  <c r="Y498" i="1"/>
  <c r="AA498" i="1" s="1"/>
  <c r="Y547" i="1"/>
  <c r="AA547" i="1" s="1"/>
  <c r="Y599" i="1"/>
  <c r="AA599" i="1" s="1"/>
  <c r="Y614" i="1"/>
  <c r="AA614" i="1" s="1"/>
  <c r="Y83" i="1"/>
  <c r="Y141" i="1"/>
  <c r="AA141" i="1" s="1"/>
  <c r="Y182" i="1"/>
  <c r="AA182" i="1" s="1"/>
  <c r="Y85" i="1"/>
  <c r="AA85" i="1" s="1"/>
  <c r="Y123" i="1"/>
  <c r="AA123" i="1" s="1"/>
  <c r="Y158" i="1"/>
  <c r="AA158" i="1" s="1"/>
  <c r="Y235" i="1"/>
  <c r="Y278" i="1"/>
  <c r="AA278" i="1" s="1"/>
  <c r="Y346" i="1"/>
  <c r="AA346" i="1" s="1"/>
  <c r="Y444" i="1"/>
  <c r="AA444" i="1" s="1"/>
  <c r="Y483" i="1"/>
  <c r="Y536" i="1"/>
  <c r="AA536" i="1" s="1"/>
  <c r="Y543" i="1"/>
  <c r="AA543" i="1" s="1"/>
  <c r="Y571" i="1"/>
  <c r="AA571" i="1" s="1"/>
  <c r="Y586" i="1"/>
  <c r="AA586" i="1" s="1"/>
  <c r="Y408" i="1"/>
  <c r="AA408" i="1" s="1"/>
  <c r="Y448" i="1"/>
  <c r="AA448" i="1" s="1"/>
  <c r="Y52" i="1"/>
  <c r="AA52" i="1" s="1"/>
  <c r="Y84" i="1"/>
  <c r="AA84" i="1" s="1"/>
  <c r="Y92" i="1"/>
  <c r="AA92" i="1" s="1"/>
  <c r="Y120" i="1"/>
  <c r="AA120" i="1" s="1"/>
  <c r="Y147" i="1"/>
  <c r="AA147" i="1" s="1"/>
  <c r="Y181" i="1"/>
  <c r="AA181" i="1" s="1"/>
  <c r="Y219" i="1"/>
  <c r="AA219" i="1" s="1"/>
  <c r="Y244" i="1"/>
  <c r="AA244" i="1" s="1"/>
  <c r="Y246" i="1"/>
  <c r="AA246" i="1" s="1"/>
  <c r="Y248" i="1"/>
  <c r="AA248" i="1" s="1"/>
  <c r="Y270" i="1"/>
  <c r="AA270" i="1" s="1"/>
  <c r="Y321" i="1"/>
  <c r="AA321" i="1" s="1"/>
  <c r="Y375" i="1"/>
  <c r="AA375" i="1" s="1"/>
  <c r="Y87" i="1"/>
  <c r="AA87" i="1" s="1"/>
  <c r="Y151" i="1"/>
  <c r="AA151" i="1" s="1"/>
  <c r="Y223" i="1"/>
  <c r="AA223" i="1" s="1"/>
  <c r="Y225" i="1"/>
  <c r="AA225" i="1" s="1"/>
  <c r="Y232" i="1"/>
  <c r="AA232" i="1" s="1"/>
  <c r="Y274" i="1"/>
  <c r="AA274" i="1" s="1"/>
  <c r="Y285" i="1"/>
  <c r="AA285" i="1" s="1"/>
  <c r="Y405" i="1"/>
  <c r="AA405" i="1" s="1"/>
  <c r="Y629" i="1"/>
  <c r="AA629" i="1" s="1"/>
  <c r="Y184" i="1"/>
  <c r="AA184" i="1" s="1"/>
  <c r="Y404" i="1"/>
  <c r="AA404" i="1" s="1"/>
  <c r="Y29" i="1"/>
  <c r="AA29" i="1" s="1"/>
  <c r="Y58" i="1"/>
  <c r="AA58" i="1" s="1"/>
  <c r="Y96" i="1"/>
  <c r="AA96" i="1" s="1"/>
  <c r="Y135" i="1"/>
  <c r="AA135" i="1" s="1"/>
  <c r="Y166" i="1"/>
  <c r="AA166" i="1" s="1"/>
  <c r="Y212" i="1"/>
  <c r="AA212" i="1" s="1"/>
  <c r="Y316" i="1"/>
  <c r="AA316" i="1" s="1"/>
  <c r="Y422" i="1"/>
  <c r="AA422" i="1" s="1"/>
  <c r="Y456" i="1"/>
  <c r="AA456" i="1" s="1"/>
  <c r="Y519" i="1"/>
  <c r="AA519" i="1" s="1"/>
  <c r="Y591" i="1"/>
  <c r="AA591" i="1" s="1"/>
  <c r="Y596" i="1"/>
  <c r="AA596" i="1" s="1"/>
  <c r="X4" i="1"/>
  <c r="W4" i="1"/>
  <c r="W10" i="1"/>
  <c r="X10" i="1"/>
  <c r="X106" i="1"/>
  <c r="W106" i="1"/>
  <c r="X183" i="1"/>
  <c r="W183" i="1"/>
  <c r="Y183" i="1" s="1"/>
  <c r="AA183" i="1" s="1"/>
  <c r="X35" i="1"/>
  <c r="W35" i="1"/>
  <c r="Y6" i="1"/>
  <c r="AA6" i="1" s="1"/>
  <c r="X38" i="1"/>
  <c r="W38" i="1"/>
  <c r="Y38" i="1" s="1"/>
  <c r="AA38" i="1" s="1"/>
  <c r="Z89" i="1"/>
  <c r="AA83" i="1"/>
  <c r="AA235" i="1"/>
  <c r="X37" i="1"/>
  <c r="W37" i="1"/>
  <c r="X3" i="1"/>
  <c r="W3" i="1"/>
  <c r="X9" i="1"/>
  <c r="W9" i="1"/>
  <c r="Y17" i="1"/>
  <c r="AA17" i="1" s="1"/>
  <c r="AA51" i="1"/>
  <c r="X133" i="1"/>
  <c r="W133" i="1"/>
  <c r="W224" i="1"/>
  <c r="Y224" i="1" s="1"/>
  <c r="AA224" i="1" s="1"/>
  <c r="X224" i="1"/>
  <c r="X34" i="1"/>
  <c r="W34" i="1"/>
  <c r="X41" i="1"/>
  <c r="W41" i="1"/>
  <c r="X78" i="1"/>
  <c r="W78" i="1"/>
  <c r="X115" i="1"/>
  <c r="W115" i="1"/>
  <c r="X125" i="1"/>
  <c r="W125" i="1"/>
  <c r="X256" i="1"/>
  <c r="W256" i="1"/>
  <c r="W271" i="1"/>
  <c r="X271" i="1"/>
  <c r="X330" i="1"/>
  <c r="W330" i="1"/>
  <c r="Y144" i="1"/>
  <c r="AA144" i="1" s="1"/>
  <c r="X179" i="1"/>
  <c r="W179" i="1"/>
  <c r="W11" i="1"/>
  <c r="Y11" i="1" s="1"/>
  <c r="W28" i="1"/>
  <c r="Y28" i="1" s="1"/>
  <c r="AA28" i="1" s="1"/>
  <c r="W32" i="1"/>
  <c r="Y32" i="1" s="1"/>
  <c r="AA32" i="1" s="1"/>
  <c r="W47" i="1"/>
  <c r="Y47" i="1" s="1"/>
  <c r="AA47" i="1" s="1"/>
  <c r="X50" i="1"/>
  <c r="Y50" i="1" s="1"/>
  <c r="AA50" i="1" s="1"/>
  <c r="W91" i="1"/>
  <c r="Y91" i="1" s="1"/>
  <c r="W95" i="1"/>
  <c r="Y95" i="1" s="1"/>
  <c r="AA95" i="1" s="1"/>
  <c r="X100" i="1"/>
  <c r="W100" i="1"/>
  <c r="Y100" i="1" s="1"/>
  <c r="AA100" i="1" s="1"/>
  <c r="X102" i="1"/>
  <c r="W102" i="1"/>
  <c r="X104" i="1"/>
  <c r="W104" i="1"/>
  <c r="X153" i="1"/>
  <c r="W153" i="1"/>
  <c r="X177" i="1"/>
  <c r="W177" i="1"/>
  <c r="Y263" i="1"/>
  <c r="AA263" i="1" s="1"/>
  <c r="W299" i="1"/>
  <c r="X299" i="1"/>
  <c r="W301" i="1"/>
  <c r="X301" i="1"/>
  <c r="Y389" i="1"/>
  <c r="AA389" i="1" s="1"/>
  <c r="X149" i="1"/>
  <c r="W149" i="1"/>
  <c r="W273" i="1"/>
  <c r="X273" i="1"/>
  <c r="X338" i="1"/>
  <c r="W338" i="1"/>
  <c r="Y338" i="1" s="1"/>
  <c r="AA338" i="1" s="1"/>
  <c r="X159" i="1"/>
  <c r="W159" i="1"/>
  <c r="X185" i="1"/>
  <c r="W185" i="1"/>
  <c r="AA275" i="1"/>
  <c r="W44" i="1"/>
  <c r="Y44" i="1" s="1"/>
  <c r="AA44" i="1" s="1"/>
  <c r="W57" i="1"/>
  <c r="Y57" i="1" s="1"/>
  <c r="AA57" i="1" s="1"/>
  <c r="W61" i="1"/>
  <c r="Y61" i="1" s="1"/>
  <c r="AA61" i="1" s="1"/>
  <c r="W65" i="1"/>
  <c r="Y65" i="1" s="1"/>
  <c r="AA65" i="1" s="1"/>
  <c r="X67" i="1"/>
  <c r="W67" i="1"/>
  <c r="X69" i="1"/>
  <c r="W69" i="1"/>
  <c r="Y69" i="1" s="1"/>
  <c r="AA69" i="1" s="1"/>
  <c r="X71" i="1"/>
  <c r="W71" i="1"/>
  <c r="X73" i="1"/>
  <c r="W73" i="1"/>
  <c r="W98" i="1"/>
  <c r="Y98" i="1" s="1"/>
  <c r="AA98" i="1" s="1"/>
  <c r="X108" i="1"/>
  <c r="W108" i="1"/>
  <c r="X110" i="1"/>
  <c r="W110" i="1"/>
  <c r="X112" i="1"/>
  <c r="W112" i="1"/>
  <c r="W114" i="1"/>
  <c r="X114" i="1"/>
  <c r="X119" i="1"/>
  <c r="Y119" i="1" s="1"/>
  <c r="AA119" i="1" s="1"/>
  <c r="AA131" i="1"/>
  <c r="X143" i="1"/>
  <c r="W143" i="1"/>
  <c r="X167" i="1"/>
  <c r="W167" i="1"/>
  <c r="Y196" i="1"/>
  <c r="AA196" i="1" s="1"/>
  <c r="W241" i="1"/>
  <c r="X241" i="1"/>
  <c r="X289" i="1"/>
  <c r="W289" i="1"/>
  <c r="Y289" i="1" s="1"/>
  <c r="AA289" i="1" s="1"/>
  <c r="W335" i="1"/>
  <c r="X335" i="1"/>
  <c r="X383" i="1"/>
  <c r="W383" i="1"/>
  <c r="X74" i="1"/>
  <c r="W74" i="1"/>
  <c r="Y27" i="1"/>
  <c r="X40" i="1"/>
  <c r="W40" i="1"/>
  <c r="X79" i="1"/>
  <c r="W79" i="1"/>
  <c r="X148" i="1"/>
  <c r="W148" i="1"/>
  <c r="Y148" i="1" s="1"/>
  <c r="X186" i="1"/>
  <c r="W186" i="1"/>
  <c r="X222" i="1"/>
  <c r="W222" i="1"/>
  <c r="X252" i="1"/>
  <c r="W252" i="1"/>
  <c r="X262" i="1"/>
  <c r="W262" i="1"/>
  <c r="Y262" i="1" s="1"/>
  <c r="AA262" i="1" s="1"/>
  <c r="X352" i="1"/>
  <c r="W352" i="1"/>
  <c r="W16" i="1"/>
  <c r="Y16" i="1" s="1"/>
  <c r="AA16" i="1" s="1"/>
  <c r="W26" i="1"/>
  <c r="Y26" i="1" s="1"/>
  <c r="AA26" i="1" s="1"/>
  <c r="W46" i="1"/>
  <c r="Y46" i="1" s="1"/>
  <c r="AA46" i="1" s="1"/>
  <c r="W55" i="1"/>
  <c r="Y55" i="1" s="1"/>
  <c r="AA55" i="1" s="1"/>
  <c r="W60" i="1"/>
  <c r="Y60" i="1" s="1"/>
  <c r="AA60" i="1" s="1"/>
  <c r="W64" i="1"/>
  <c r="Y64" i="1" s="1"/>
  <c r="AA64" i="1" s="1"/>
  <c r="X160" i="1"/>
  <c r="W160" i="1"/>
  <c r="Y169" i="1"/>
  <c r="AA169" i="1" s="1"/>
  <c r="Y174" i="1"/>
  <c r="AA174" i="1" s="1"/>
  <c r="Y203" i="1"/>
  <c r="W237" i="1"/>
  <c r="X237" i="1"/>
  <c r="Y323" i="1"/>
  <c r="X36" i="1"/>
  <c r="W36" i="1"/>
  <c r="X76" i="1"/>
  <c r="W76" i="1"/>
  <c r="X8" i="1"/>
  <c r="W8" i="1"/>
  <c r="Y8" i="1" s="1"/>
  <c r="AA8" i="1" s="1"/>
  <c r="Y31" i="1"/>
  <c r="AA31" i="1" s="1"/>
  <c r="X75" i="1"/>
  <c r="W75" i="1"/>
  <c r="Y75" i="1" s="1"/>
  <c r="X81" i="1"/>
  <c r="W81" i="1"/>
  <c r="X116" i="1"/>
  <c r="W116" i="1"/>
  <c r="X180" i="1"/>
  <c r="W180" i="1"/>
  <c r="X7" i="1"/>
  <c r="W7" i="1"/>
  <c r="Y7" i="1" s="1"/>
  <c r="AA7" i="1" s="1"/>
  <c r="W15" i="1"/>
  <c r="Y15" i="1" s="1"/>
  <c r="AA15" i="1" s="1"/>
  <c r="W19" i="1"/>
  <c r="Y19" i="1" s="1"/>
  <c r="W20" i="1"/>
  <c r="Y20" i="1" s="1"/>
  <c r="AA20" i="1" s="1"/>
  <c r="W21" i="1"/>
  <c r="Y21" i="1" s="1"/>
  <c r="AA21" i="1" s="1"/>
  <c r="W22" i="1"/>
  <c r="Y22" i="1" s="1"/>
  <c r="AA22" i="1" s="1"/>
  <c r="W23" i="1"/>
  <c r="Y23" i="1" s="1"/>
  <c r="AA23" i="1" s="1"/>
  <c r="W24" i="1"/>
  <c r="Y24" i="1" s="1"/>
  <c r="AA24" i="1" s="1"/>
  <c r="W25" i="1"/>
  <c r="Y25" i="1" s="1"/>
  <c r="AA25" i="1" s="1"/>
  <c r="W30" i="1"/>
  <c r="Y30" i="1" s="1"/>
  <c r="AA30" i="1" s="1"/>
  <c r="W43" i="1"/>
  <c r="Y43" i="1" s="1"/>
  <c r="W54" i="1"/>
  <c r="Y54" i="1" s="1"/>
  <c r="AA54" i="1" s="1"/>
  <c r="W93" i="1"/>
  <c r="Y93" i="1" s="1"/>
  <c r="AA93" i="1" s="1"/>
  <c r="W97" i="1"/>
  <c r="Y97" i="1" s="1"/>
  <c r="AA97" i="1" s="1"/>
  <c r="X99" i="1"/>
  <c r="W99" i="1"/>
  <c r="X101" i="1"/>
  <c r="W101" i="1"/>
  <c r="X103" i="1"/>
  <c r="W103" i="1"/>
  <c r="X105" i="1"/>
  <c r="W105" i="1"/>
  <c r="Y105" i="1" s="1"/>
  <c r="AA105" i="1" s="1"/>
  <c r="W118" i="1"/>
  <c r="Y118" i="1" s="1"/>
  <c r="AA118" i="1" s="1"/>
  <c r="Y126" i="1"/>
  <c r="AA126" i="1" s="1"/>
  <c r="X137" i="1"/>
  <c r="Y137" i="1" s="1"/>
  <c r="AA137" i="1" s="1"/>
  <c r="X152" i="1"/>
  <c r="W152" i="1"/>
  <c r="W178" i="1"/>
  <c r="X178" i="1"/>
  <c r="X190" i="1"/>
  <c r="W190" i="1"/>
  <c r="X281" i="1"/>
  <c r="W281" i="1"/>
  <c r="Y281" i="1" s="1"/>
  <c r="AA281" i="1" s="1"/>
  <c r="X313" i="1"/>
  <c r="W313" i="1"/>
  <c r="Y313" i="1" s="1"/>
  <c r="AA313" i="1" s="1"/>
  <c r="X80" i="1"/>
  <c r="W80" i="1"/>
  <c r="X77" i="1"/>
  <c r="W77" i="1"/>
  <c r="Y94" i="1"/>
  <c r="AA94" i="1" s="1"/>
  <c r="X124" i="1"/>
  <c r="W124" i="1"/>
  <c r="X39" i="1"/>
  <c r="W39" i="1"/>
  <c r="Y42" i="1"/>
  <c r="AA42" i="1" s="1"/>
  <c r="Y59" i="1"/>
  <c r="Y63" i="1"/>
  <c r="AA63" i="1" s="1"/>
  <c r="X68" i="1"/>
  <c r="W68" i="1"/>
  <c r="Y68" i="1" s="1"/>
  <c r="AA68" i="1" s="1"/>
  <c r="X70" i="1"/>
  <c r="W70" i="1"/>
  <c r="Y70" i="1" s="1"/>
  <c r="AA70" i="1" s="1"/>
  <c r="X72" i="1"/>
  <c r="W72" i="1"/>
  <c r="X107" i="1"/>
  <c r="W107" i="1"/>
  <c r="X109" i="1"/>
  <c r="W109" i="1"/>
  <c r="Y109" i="1" s="1"/>
  <c r="AA109" i="1" s="1"/>
  <c r="X111" i="1"/>
  <c r="W111" i="1"/>
  <c r="Y111" i="1" s="1"/>
  <c r="AA111" i="1" s="1"/>
  <c r="X113" i="1"/>
  <c r="W113" i="1"/>
  <c r="X132" i="1"/>
  <c r="W132" i="1"/>
  <c r="X134" i="1"/>
  <c r="W134" i="1"/>
  <c r="Y134" i="1" s="1"/>
  <c r="AA134" i="1" s="1"/>
  <c r="X142" i="1"/>
  <c r="W142" i="1"/>
  <c r="Y142" i="1" s="1"/>
  <c r="AA142" i="1" s="1"/>
  <c r="AA155" i="1"/>
  <c r="X168" i="1"/>
  <c r="W168" i="1"/>
  <c r="Y168" i="1" s="1"/>
  <c r="AA168" i="1" s="1"/>
  <c r="X173" i="1"/>
  <c r="W173" i="1"/>
  <c r="W194" i="1"/>
  <c r="X194" i="1"/>
  <c r="X202" i="1"/>
  <c r="W202" i="1"/>
  <c r="X234" i="1"/>
  <c r="W234" i="1"/>
  <c r="Y234" i="1" s="1"/>
  <c r="AA234" i="1" s="1"/>
  <c r="X189" i="1"/>
  <c r="W189" i="1"/>
  <c r="X193" i="1"/>
  <c r="W193" i="1"/>
  <c r="Y206" i="1"/>
  <c r="AA206" i="1" s="1"/>
  <c r="X209" i="1"/>
  <c r="W209" i="1"/>
  <c r="Y227" i="1"/>
  <c r="X266" i="1"/>
  <c r="W266" i="1"/>
  <c r="Y268" i="1"/>
  <c r="AA268" i="1" s="1"/>
  <c r="X283" i="1"/>
  <c r="W283" i="1"/>
  <c r="Y283" i="1" s="1"/>
  <c r="X388" i="1"/>
  <c r="W388" i="1"/>
  <c r="X230" i="1"/>
  <c r="W230" i="1"/>
  <c r="X322" i="1"/>
  <c r="W322" i="1"/>
  <c r="Y322" i="1" s="1"/>
  <c r="AA322" i="1" s="1"/>
  <c r="AA371" i="1"/>
  <c r="Y122" i="1"/>
  <c r="AA122" i="1" s="1"/>
  <c r="X188" i="1"/>
  <c r="W188" i="1"/>
  <c r="Y188" i="1" s="1"/>
  <c r="AA188" i="1" s="1"/>
  <c r="X192" i="1"/>
  <c r="W192" i="1"/>
  <c r="Y192" i="1" s="1"/>
  <c r="AA192" i="1" s="1"/>
  <c r="Z217" i="1"/>
  <c r="X221" i="1"/>
  <c r="W221" i="1"/>
  <c r="W236" i="1"/>
  <c r="X236" i="1"/>
  <c r="Y250" i="1"/>
  <c r="AA250" i="1" s="1"/>
  <c r="X333" i="1"/>
  <c r="Y333" i="1" s="1"/>
  <c r="AA333" i="1" s="1"/>
  <c r="X479" i="1"/>
  <c r="W479" i="1"/>
  <c r="W140" i="1"/>
  <c r="Y140" i="1" s="1"/>
  <c r="AA140" i="1" s="1"/>
  <c r="W157" i="1"/>
  <c r="Y157" i="1" s="1"/>
  <c r="AA157" i="1" s="1"/>
  <c r="W172" i="1"/>
  <c r="Y172" i="1" s="1"/>
  <c r="AA172" i="1" s="1"/>
  <c r="W176" i="1"/>
  <c r="Y176" i="1" s="1"/>
  <c r="AA176" i="1" s="1"/>
  <c r="W205" i="1"/>
  <c r="Y205" i="1" s="1"/>
  <c r="AA205" i="1" s="1"/>
  <c r="X245" i="1"/>
  <c r="W245" i="1"/>
  <c r="W261" i="1"/>
  <c r="Y261" i="1" s="1"/>
  <c r="AA261" i="1" s="1"/>
  <c r="W302" i="1"/>
  <c r="Y302" i="1" s="1"/>
  <c r="AA302" i="1" s="1"/>
  <c r="X302" i="1"/>
  <c r="W304" i="1"/>
  <c r="X304" i="1"/>
  <c r="AA347" i="1"/>
  <c r="Y353" i="1"/>
  <c r="AA353" i="1" s="1"/>
  <c r="X356" i="1"/>
  <c r="W356" i="1"/>
  <c r="Y362" i="1"/>
  <c r="AA362" i="1" s="1"/>
  <c r="X364" i="1"/>
  <c r="Y364" i="1" s="1"/>
  <c r="AA364" i="1" s="1"/>
  <c r="W366" i="1"/>
  <c r="X366" i="1"/>
  <c r="Y138" i="1"/>
  <c r="AA138" i="1" s="1"/>
  <c r="Y146" i="1"/>
  <c r="AA146" i="1" s="1"/>
  <c r="Y154" i="1"/>
  <c r="AA154" i="1" s="1"/>
  <c r="X187" i="1"/>
  <c r="W187" i="1"/>
  <c r="Y187" i="1" s="1"/>
  <c r="X191" i="1"/>
  <c r="W191" i="1"/>
  <c r="Y220" i="1"/>
  <c r="W240" i="1"/>
  <c r="X240" i="1"/>
  <c r="X247" i="1"/>
  <c r="W247" i="1"/>
  <c r="W267" i="1"/>
  <c r="X267" i="1"/>
  <c r="W269" i="1"/>
  <c r="X269" i="1"/>
  <c r="X284" i="1"/>
  <c r="W284" i="1"/>
  <c r="X298" i="1"/>
  <c r="W298" i="1"/>
  <c r="AA315" i="1"/>
  <c r="W450" i="1"/>
  <c r="X450" i="1"/>
  <c r="AA243" i="1"/>
  <c r="X260" i="1"/>
  <c r="W260" i="1"/>
  <c r="Y292" i="1"/>
  <c r="AA292" i="1" s="1"/>
  <c r="X328" i="1"/>
  <c r="W328" i="1"/>
  <c r="X344" i="1"/>
  <c r="W344" i="1"/>
  <c r="Y344" i="1" s="1"/>
  <c r="AA344" i="1" s="1"/>
  <c r="X391" i="1"/>
  <c r="W391" i="1"/>
  <c r="Y296" i="1"/>
  <c r="AA296" i="1" s="1"/>
  <c r="X307" i="1"/>
  <c r="W307" i="1"/>
  <c r="X320" i="1"/>
  <c r="W320" i="1"/>
  <c r="W332" i="1"/>
  <c r="X332" i="1"/>
  <c r="X339" i="1"/>
  <c r="W339" i="1"/>
  <c r="X350" i="1"/>
  <c r="W350" i="1"/>
  <c r="X394" i="1"/>
  <c r="W394" i="1"/>
  <c r="W396" i="1"/>
  <c r="X396" i="1"/>
  <c r="X421" i="1"/>
  <c r="W421" i="1"/>
  <c r="X455" i="1"/>
  <c r="W455" i="1"/>
  <c r="X280" i="1"/>
  <c r="W280" i="1"/>
  <c r="X291" i="1"/>
  <c r="W291" i="1"/>
  <c r="X341" i="1"/>
  <c r="W341" i="1"/>
  <c r="W363" i="1"/>
  <c r="X363" i="1"/>
  <c r="Y380" i="1"/>
  <c r="AA380" i="1" s="1"/>
  <c r="W386" i="1"/>
  <c r="X386" i="1"/>
  <c r="X413" i="1"/>
  <c r="W413" i="1"/>
  <c r="X417" i="1"/>
  <c r="W417" i="1"/>
  <c r="X451" i="1"/>
  <c r="W451" i="1"/>
  <c r="W514" i="1"/>
  <c r="X514" i="1"/>
  <c r="X585" i="1"/>
  <c r="W585" i="1"/>
  <c r="W587" i="1"/>
  <c r="X587" i="1"/>
  <c r="Y294" i="1"/>
  <c r="AA294" i="1" s="1"/>
  <c r="Y336" i="1"/>
  <c r="AA336" i="1" s="1"/>
  <c r="Y358" i="1"/>
  <c r="AA358" i="1" s="1"/>
  <c r="Y361" i="1"/>
  <c r="AA361" i="1" s="1"/>
  <c r="X411" i="1"/>
  <c r="W411" i="1"/>
  <c r="X415" i="1"/>
  <c r="W415" i="1"/>
  <c r="X476" i="1"/>
  <c r="W476" i="1"/>
  <c r="AA483" i="1"/>
  <c r="X510" i="1"/>
  <c r="W510" i="1"/>
  <c r="X554" i="1"/>
  <c r="W554" i="1"/>
  <c r="X562" i="1"/>
  <c r="W562" i="1"/>
  <c r="Y229" i="1"/>
  <c r="AA229" i="1" s="1"/>
  <c r="Y259" i="1"/>
  <c r="Y272" i="1"/>
  <c r="AA272" i="1" s="1"/>
  <c r="W277" i="1"/>
  <c r="Y277" i="1" s="1"/>
  <c r="AA277" i="1" s="1"/>
  <c r="X308" i="1"/>
  <c r="W308" i="1"/>
  <c r="X329" i="1"/>
  <c r="W329" i="1"/>
  <c r="X379" i="1"/>
  <c r="W379" i="1"/>
  <c r="X443" i="1"/>
  <c r="W443" i="1"/>
  <c r="X472" i="1"/>
  <c r="W472" i="1"/>
  <c r="X508" i="1"/>
  <c r="W508" i="1"/>
  <c r="X552" i="1"/>
  <c r="W552" i="1"/>
  <c r="X239" i="1"/>
  <c r="Y239" i="1" s="1"/>
  <c r="AA239" i="1" s="1"/>
  <c r="Y265" i="1"/>
  <c r="AA265" i="1" s="1"/>
  <c r="X276" i="1"/>
  <c r="W276" i="1"/>
  <c r="Y282" i="1"/>
  <c r="AA282" i="1" s="1"/>
  <c r="X290" i="1"/>
  <c r="W290" i="1"/>
  <c r="Y290" i="1" s="1"/>
  <c r="AA290" i="1" s="1"/>
  <c r="Y305" i="1"/>
  <c r="AA305" i="1" s="1"/>
  <c r="X310" i="1"/>
  <c r="W310" i="1"/>
  <c r="X319" i="1"/>
  <c r="W319" i="1"/>
  <c r="Y325" i="1"/>
  <c r="AA325" i="1" s="1"/>
  <c r="X336" i="1"/>
  <c r="X342" i="1"/>
  <c r="W342" i="1"/>
  <c r="X349" i="1"/>
  <c r="W349" i="1"/>
  <c r="X360" i="1"/>
  <c r="W360" i="1"/>
  <c r="X373" i="1"/>
  <c r="W373" i="1"/>
  <c r="X387" i="1"/>
  <c r="W387" i="1"/>
  <c r="W432" i="1"/>
  <c r="X432" i="1"/>
  <c r="X437" i="1"/>
  <c r="W437" i="1"/>
  <c r="W506" i="1"/>
  <c r="X506" i="1"/>
  <c r="W522" i="1"/>
  <c r="Y522" i="1" s="1"/>
  <c r="AA522" i="1" s="1"/>
  <c r="X522" i="1"/>
  <c r="X524" i="1"/>
  <c r="W524" i="1"/>
  <c r="AA435" i="1"/>
  <c r="X454" i="1"/>
  <c r="W454" i="1"/>
  <c r="X511" i="1"/>
  <c r="W511" i="1"/>
  <c r="X312" i="1"/>
  <c r="W312" i="1"/>
  <c r="Y312" i="1" s="1"/>
  <c r="AA312" i="1" s="1"/>
  <c r="W369" i="1"/>
  <c r="X369" i="1"/>
  <c r="X403" i="1"/>
  <c r="W403" i="1"/>
  <c r="X419" i="1"/>
  <c r="W419" i="1"/>
  <c r="Y434" i="1"/>
  <c r="AA434" i="1" s="1"/>
  <c r="X441" i="1"/>
  <c r="W441" i="1"/>
  <c r="W494" i="1"/>
  <c r="X494" i="1"/>
  <c r="AA499" i="1"/>
  <c r="Y303" i="1"/>
  <c r="AA303" i="1" s="1"/>
  <c r="X309" i="1"/>
  <c r="W309" i="1"/>
  <c r="Y337" i="1"/>
  <c r="AA337" i="1" s="1"/>
  <c r="X343" i="1"/>
  <c r="W343" i="1"/>
  <c r="X423" i="1"/>
  <c r="W423" i="1"/>
  <c r="X425" i="1"/>
  <c r="W425" i="1"/>
  <c r="Y425" i="1" s="1"/>
  <c r="AA425" i="1" s="1"/>
  <c r="X445" i="1"/>
  <c r="W445" i="1"/>
  <c r="X447" i="1"/>
  <c r="W447" i="1"/>
  <c r="W460" i="1"/>
  <c r="X460" i="1"/>
  <c r="X485" i="1"/>
  <c r="W485" i="1"/>
  <c r="Y485" i="1" s="1"/>
  <c r="AA485" i="1" s="1"/>
  <c r="X545" i="1"/>
  <c r="W545" i="1"/>
  <c r="Y297" i="1"/>
  <c r="AA297" i="1" s="1"/>
  <c r="Y300" i="1"/>
  <c r="AA300" i="1" s="1"/>
  <c r="Y327" i="1"/>
  <c r="AA327" i="1" s="1"/>
  <c r="Y334" i="1"/>
  <c r="AA334" i="1" s="1"/>
  <c r="X340" i="1"/>
  <c r="W340" i="1"/>
  <c r="X372" i="1"/>
  <c r="W372" i="1"/>
  <c r="X385" i="1"/>
  <c r="W385" i="1"/>
  <c r="X407" i="1"/>
  <c r="W407" i="1"/>
  <c r="X412" i="1"/>
  <c r="W412" i="1"/>
  <c r="W431" i="1"/>
  <c r="X431" i="1"/>
  <c r="Y433" i="1"/>
  <c r="AA433" i="1" s="1"/>
  <c r="X449" i="1"/>
  <c r="W449" i="1"/>
  <c r="X467" i="1"/>
  <c r="W467" i="1"/>
  <c r="Y482" i="1"/>
  <c r="AA482" i="1" s="1"/>
  <c r="AA611" i="1"/>
  <c r="X311" i="1"/>
  <c r="W311" i="1"/>
  <c r="Y311" i="1" s="1"/>
  <c r="AA311" i="1" s="1"/>
  <c r="Y326" i="1"/>
  <c r="AA326" i="1" s="1"/>
  <c r="Y331" i="1"/>
  <c r="X345" i="1"/>
  <c r="W345" i="1"/>
  <c r="Y355" i="1"/>
  <c r="Y359" i="1"/>
  <c r="AA359" i="1" s="1"/>
  <c r="X393" i="1"/>
  <c r="W393" i="1"/>
  <c r="Y393" i="1" s="1"/>
  <c r="AA393" i="1" s="1"/>
  <c r="W395" i="1"/>
  <c r="X395" i="1"/>
  <c r="Y397" i="1"/>
  <c r="AA397" i="1" s="1"/>
  <c r="X416" i="1"/>
  <c r="W416" i="1"/>
  <c r="W438" i="1"/>
  <c r="Y438" i="1" s="1"/>
  <c r="AA438" i="1" s="1"/>
  <c r="X453" i="1"/>
  <c r="W453" i="1"/>
  <c r="Y453" i="1" s="1"/>
  <c r="AA453" i="1" s="1"/>
  <c r="X471" i="1"/>
  <c r="W471" i="1"/>
  <c r="W503" i="1"/>
  <c r="Y503" i="1" s="1"/>
  <c r="AA503" i="1" s="1"/>
  <c r="X509" i="1"/>
  <c r="W509" i="1"/>
  <c r="Y541" i="1"/>
  <c r="AA541" i="1" s="1"/>
  <c r="W572" i="1"/>
  <c r="X572" i="1"/>
  <c r="W605" i="1"/>
  <c r="X605" i="1"/>
  <c r="W620" i="1"/>
  <c r="X620" i="1"/>
  <c r="X420" i="1"/>
  <c r="W420" i="1"/>
  <c r="Y420" i="1" s="1"/>
  <c r="AA420" i="1" s="1"/>
  <c r="X442" i="1"/>
  <c r="W442" i="1"/>
  <c r="Y442" i="1" s="1"/>
  <c r="AA442" i="1" s="1"/>
  <c r="X457" i="1"/>
  <c r="W457" i="1"/>
  <c r="X475" i="1"/>
  <c r="W475" i="1"/>
  <c r="X489" i="1"/>
  <c r="W489" i="1"/>
  <c r="Y489" i="1" s="1"/>
  <c r="AA489" i="1" s="1"/>
  <c r="X370" i="1"/>
  <c r="W370" i="1"/>
  <c r="X424" i="1"/>
  <c r="W424" i="1"/>
  <c r="X446" i="1"/>
  <c r="W446" i="1"/>
  <c r="Y446" i="1" s="1"/>
  <c r="AA446" i="1" s="1"/>
  <c r="W459" i="1"/>
  <c r="X459" i="1"/>
  <c r="Y461" i="1"/>
  <c r="AA461" i="1" s="1"/>
  <c r="W497" i="1"/>
  <c r="X497" i="1"/>
  <c r="X517" i="1"/>
  <c r="W517" i="1"/>
  <c r="W556" i="1"/>
  <c r="X556" i="1"/>
  <c r="AA603" i="1"/>
  <c r="X631" i="1"/>
  <c r="W631" i="1"/>
  <c r="Y631" i="1" s="1"/>
  <c r="AA631" i="1" s="1"/>
  <c r="X458" i="1"/>
  <c r="W458" i="1"/>
  <c r="X502" i="1"/>
  <c r="W502" i="1"/>
  <c r="X610" i="1"/>
  <c r="W610" i="1"/>
  <c r="Y610" i="1" s="1"/>
  <c r="AA610" i="1" s="1"/>
  <c r="X616" i="1"/>
  <c r="W616" i="1"/>
  <c r="X618" i="1"/>
  <c r="W618" i="1"/>
  <c r="AA627" i="1"/>
  <c r="W641" i="1"/>
  <c r="X641" i="1"/>
  <c r="X481" i="1"/>
  <c r="W481" i="1"/>
  <c r="X513" i="1"/>
  <c r="W513" i="1"/>
  <c r="X523" i="1"/>
  <c r="W523" i="1"/>
  <c r="X530" i="1"/>
  <c r="W530" i="1"/>
  <c r="X540" i="1"/>
  <c r="W540" i="1"/>
  <c r="W560" i="1"/>
  <c r="X560" i="1"/>
  <c r="W588" i="1"/>
  <c r="X588" i="1"/>
  <c r="X478" i="1"/>
  <c r="W478" i="1"/>
  <c r="X520" i="1"/>
  <c r="W520" i="1"/>
  <c r="W528" i="1"/>
  <c r="X528" i="1"/>
  <c r="Y542" i="1"/>
  <c r="AA542" i="1" s="1"/>
  <c r="Y549" i="1"/>
  <c r="AA549" i="1" s="1"/>
  <c r="W553" i="1"/>
  <c r="X553" i="1"/>
  <c r="W555" i="1"/>
  <c r="Y555" i="1" s="1"/>
  <c r="X555" i="1"/>
  <c r="X582" i="1"/>
  <c r="W582" i="1"/>
  <c r="W637" i="1"/>
  <c r="X637" i="1"/>
  <c r="X639" i="1"/>
  <c r="Y639" i="1" s="1"/>
  <c r="AA639" i="1" s="1"/>
  <c r="X368" i="1"/>
  <c r="Y368" i="1" s="1"/>
  <c r="AA368" i="1" s="1"/>
  <c r="W384" i="1"/>
  <c r="Y384" i="1" s="1"/>
  <c r="AA384" i="1" s="1"/>
  <c r="X401" i="1"/>
  <c r="Y401" i="1" s="1"/>
  <c r="AA401" i="1" s="1"/>
  <c r="X429" i="1"/>
  <c r="Y429" i="1" s="1"/>
  <c r="AA429" i="1" s="1"/>
  <c r="X465" i="1"/>
  <c r="Y465" i="1" s="1"/>
  <c r="AA465" i="1" s="1"/>
  <c r="W470" i="1"/>
  <c r="Y470" i="1" s="1"/>
  <c r="AA470" i="1" s="1"/>
  <c r="X474" i="1"/>
  <c r="Y474" i="1" s="1"/>
  <c r="AA474" i="1" s="1"/>
  <c r="W484" i="1"/>
  <c r="Y484" i="1" s="1"/>
  <c r="AA484" i="1" s="1"/>
  <c r="W488" i="1"/>
  <c r="Y488" i="1" s="1"/>
  <c r="AA488" i="1" s="1"/>
  <c r="W496" i="1"/>
  <c r="Y496" i="1" s="1"/>
  <c r="AA496" i="1" s="1"/>
  <c r="X515" i="1"/>
  <c r="W515" i="1"/>
  <c r="X544" i="1"/>
  <c r="W544" i="1"/>
  <c r="X551" i="1"/>
  <c r="W551" i="1"/>
  <c r="X580" i="1"/>
  <c r="W580" i="1"/>
  <c r="Y580" i="1" s="1"/>
  <c r="AA580" i="1" s="1"/>
  <c r="W590" i="1"/>
  <c r="X590" i="1"/>
  <c r="X613" i="1"/>
  <c r="W613" i="1"/>
  <c r="Y619" i="1"/>
  <c r="Y621" i="1"/>
  <c r="AA621" i="1" s="1"/>
  <c r="W624" i="1"/>
  <c r="X624" i="1"/>
  <c r="Y418" i="1"/>
  <c r="AA418" i="1" s="1"/>
  <c r="X426" i="1"/>
  <c r="W426" i="1"/>
  <c r="Y490" i="1"/>
  <c r="AA490" i="1" s="1"/>
  <c r="Y491" i="1"/>
  <c r="Y525" i="1"/>
  <c r="AA525" i="1" s="1"/>
  <c r="Y533" i="1"/>
  <c r="AA533" i="1" s="1"/>
  <c r="Y546" i="1"/>
  <c r="AA546" i="1" s="1"/>
  <c r="W577" i="1"/>
  <c r="X577" i="1"/>
  <c r="X594" i="1"/>
  <c r="W594" i="1"/>
  <c r="W607" i="1"/>
  <c r="X607" i="1"/>
  <c r="AA635" i="1"/>
  <c r="W640" i="1"/>
  <c r="X640" i="1"/>
  <c r="Y535" i="1"/>
  <c r="AA535" i="1" s="1"/>
  <c r="W559" i="1"/>
  <c r="X559" i="1"/>
  <c r="W574" i="1"/>
  <c r="X574" i="1"/>
  <c r="X598" i="1"/>
  <c r="W598" i="1"/>
  <c r="Y598" i="1" s="1"/>
  <c r="AA598" i="1" s="1"/>
  <c r="X626" i="1"/>
  <c r="W626" i="1"/>
  <c r="W636" i="1"/>
  <c r="X636" i="1"/>
  <c r="W527" i="1"/>
  <c r="X527" i="1"/>
  <c r="W576" i="1"/>
  <c r="X576" i="1"/>
  <c r="W593" i="1"/>
  <c r="X593" i="1"/>
  <c r="W604" i="1"/>
  <c r="X604" i="1"/>
  <c r="W495" i="1"/>
  <c r="Y495" i="1" s="1"/>
  <c r="AA495" i="1" s="1"/>
  <c r="W501" i="1"/>
  <c r="Y501" i="1" s="1"/>
  <c r="AA501" i="1" s="1"/>
  <c r="W505" i="1"/>
  <c r="Y505" i="1" s="1"/>
  <c r="AA505" i="1" s="1"/>
  <c r="W521" i="1"/>
  <c r="Y521" i="1" s="1"/>
  <c r="AA521" i="1" s="1"/>
  <c r="W561" i="1"/>
  <c r="X561" i="1"/>
  <c r="W564" i="1"/>
  <c r="Y564" i="1" s="1"/>
  <c r="AA564" i="1" s="1"/>
  <c r="W566" i="1"/>
  <c r="Y566" i="1" s="1"/>
  <c r="AA566" i="1" s="1"/>
  <c r="X584" i="1"/>
  <c r="W584" i="1"/>
  <c r="Y589" i="1"/>
  <c r="AA589" i="1" s="1"/>
  <c r="W600" i="1"/>
  <c r="Y600" i="1" s="1"/>
  <c r="AA600" i="1" s="1"/>
  <c r="X612" i="1"/>
  <c r="W612" i="1"/>
  <c r="W628" i="1"/>
  <c r="Y628" i="1" s="1"/>
  <c r="AA628" i="1" s="1"/>
  <c r="Y633" i="1"/>
  <c r="AA633" i="1" s="1"/>
  <c r="W638" i="1"/>
  <c r="X638" i="1"/>
  <c r="W529" i="1"/>
  <c r="X529" i="1"/>
  <c r="W532" i="1"/>
  <c r="Y532" i="1" s="1"/>
  <c r="AA532" i="1" s="1"/>
  <c r="W534" i="1"/>
  <c r="Y534" i="1" s="1"/>
  <c r="AA534" i="1" s="1"/>
  <c r="X550" i="1"/>
  <c r="W550" i="1"/>
  <c r="Y563" i="1"/>
  <c r="Y579" i="1"/>
  <c r="W592" i="1"/>
  <c r="X592" i="1"/>
  <c r="W595" i="1"/>
  <c r="Y595" i="1" s="1"/>
  <c r="W606" i="1"/>
  <c r="X606" i="1"/>
  <c r="X609" i="1"/>
  <c r="Y609" i="1" s="1"/>
  <c r="AA609" i="1" s="1"/>
  <c r="W617" i="1"/>
  <c r="Y617" i="1" s="1"/>
  <c r="AA617" i="1" s="1"/>
  <c r="X630" i="1"/>
  <c r="W630" i="1"/>
  <c r="Y630" i="1" s="1"/>
  <c r="AA630" i="1" s="1"/>
  <c r="Y531" i="1"/>
  <c r="Y565" i="1"/>
  <c r="AA565" i="1" s="1"/>
  <c r="W573" i="1"/>
  <c r="X573" i="1"/>
  <c r="Y575" i="1"/>
  <c r="AA575" i="1" s="1"/>
  <c r="Y597" i="1"/>
  <c r="AA597" i="1" s="1"/>
  <c r="W608" i="1"/>
  <c r="X608" i="1"/>
  <c r="W625" i="1"/>
  <c r="Y625" i="1" s="1"/>
  <c r="AA625" i="1" s="1"/>
  <c r="X625" i="1"/>
  <c r="X642" i="1"/>
  <c r="W642" i="1"/>
  <c r="Y605" i="1" l="1"/>
  <c r="AA605" i="1" s="1"/>
  <c r="Y395" i="1"/>
  <c r="AA395" i="1" s="1"/>
  <c r="Y385" i="1"/>
  <c r="AA385" i="1" s="1"/>
  <c r="Y437" i="1"/>
  <c r="AA437" i="1" s="1"/>
  <c r="Y360" i="1"/>
  <c r="AA360" i="1" s="1"/>
  <c r="Y319" i="1"/>
  <c r="AA319" i="1" s="1"/>
  <c r="Y276" i="1"/>
  <c r="AA276" i="1" s="1"/>
  <c r="Y472" i="1"/>
  <c r="AA472" i="1" s="1"/>
  <c r="Y308" i="1"/>
  <c r="AA308" i="1" s="1"/>
  <c r="Y554" i="1"/>
  <c r="AA554" i="1" s="1"/>
  <c r="Y341" i="1"/>
  <c r="AA341" i="1" s="1"/>
  <c r="Y421" i="1"/>
  <c r="AA421" i="1" s="1"/>
  <c r="Y339" i="1"/>
  <c r="AA339" i="1" s="1"/>
  <c r="Y260" i="1"/>
  <c r="AA260" i="1" s="1"/>
  <c r="Z218" i="1"/>
  <c r="Y352" i="1"/>
  <c r="AA352" i="1" s="1"/>
  <c r="Y186" i="1"/>
  <c r="AA186" i="1" s="1"/>
  <c r="Y108" i="1"/>
  <c r="AA108" i="1" s="1"/>
  <c r="Y185" i="1"/>
  <c r="AA185" i="1" s="1"/>
  <c r="Y102" i="1"/>
  <c r="AA102" i="1" s="1"/>
  <c r="Y237" i="1"/>
  <c r="AA237" i="1" s="1"/>
  <c r="Y431" i="1"/>
  <c r="AA431" i="1" s="1"/>
  <c r="Y396" i="1"/>
  <c r="AA396" i="1" s="1"/>
  <c r="Y332" i="1"/>
  <c r="AA332" i="1" s="1"/>
  <c r="Y269" i="1"/>
  <c r="AA269" i="1" s="1"/>
  <c r="Y366" i="1"/>
  <c r="AA366" i="1" s="1"/>
  <c r="Y527" i="1"/>
  <c r="AA527" i="1" s="1"/>
  <c r="Y574" i="1"/>
  <c r="AA574" i="1" s="1"/>
  <c r="Y523" i="1"/>
  <c r="Y178" i="1"/>
  <c r="AA178" i="1" s="1"/>
  <c r="Y103" i="1"/>
  <c r="AA103" i="1" s="1"/>
  <c r="Y76" i="1"/>
  <c r="AA76" i="1" s="1"/>
  <c r="AA195" i="1"/>
  <c r="Y252" i="1"/>
  <c r="AA252" i="1" s="1"/>
  <c r="Y79" i="1"/>
  <c r="AA79" i="1" s="1"/>
  <c r="Y167" i="1"/>
  <c r="AA167" i="1" s="1"/>
  <c r="Y642" i="1"/>
  <c r="AA642" i="1" s="1"/>
  <c r="Y426" i="1"/>
  <c r="AA426" i="1" s="1"/>
  <c r="Y582" i="1"/>
  <c r="AA582" i="1" s="1"/>
  <c r="Y513" i="1"/>
  <c r="AA513" i="1" s="1"/>
  <c r="Y455" i="1"/>
  <c r="AA455" i="1" s="1"/>
  <c r="Y350" i="1"/>
  <c r="AA350" i="1" s="1"/>
  <c r="Y307" i="1"/>
  <c r="Y298" i="1"/>
  <c r="AA298" i="1" s="1"/>
  <c r="Y247" i="1"/>
  <c r="AA247" i="1" s="1"/>
  <c r="Y479" i="1"/>
  <c r="AA479" i="1" s="1"/>
  <c r="Y330" i="1"/>
  <c r="AA330" i="1" s="1"/>
  <c r="Y115" i="1"/>
  <c r="AA115" i="1" s="1"/>
  <c r="Y497" i="1"/>
  <c r="AA497" i="1" s="1"/>
  <c r="Y584" i="1"/>
  <c r="AA584" i="1" s="1"/>
  <c r="Y553" i="1"/>
  <c r="AA553" i="1" s="1"/>
  <c r="Y641" i="1"/>
  <c r="AA641" i="1" s="1"/>
  <c r="Y441" i="1"/>
  <c r="AA441" i="1" s="1"/>
  <c r="Y369" i="1"/>
  <c r="AA369" i="1" s="1"/>
  <c r="Y524" i="1"/>
  <c r="AA524" i="1" s="1"/>
  <c r="Y349" i="1"/>
  <c r="AA349" i="1" s="1"/>
  <c r="Y310" i="1"/>
  <c r="AA310" i="1" s="1"/>
  <c r="Y443" i="1"/>
  <c r="AA443" i="1" s="1"/>
  <c r="Y510" i="1"/>
  <c r="AA510" i="1" s="1"/>
  <c r="Y190" i="1"/>
  <c r="AA190" i="1" s="1"/>
  <c r="Y74" i="1"/>
  <c r="AA74" i="1" s="1"/>
  <c r="Y67" i="1"/>
  <c r="AA67" i="1" s="1"/>
  <c r="Y78" i="1"/>
  <c r="AA78" i="1" s="1"/>
  <c r="Z90" i="1"/>
  <c r="Y106" i="1"/>
  <c r="AA106" i="1" s="1"/>
  <c r="Y613" i="1"/>
  <c r="AA613" i="1" s="1"/>
  <c r="Y544" i="1"/>
  <c r="AA544" i="1" s="1"/>
  <c r="Y502" i="1"/>
  <c r="AA502" i="1" s="1"/>
  <c r="Y556" i="1"/>
  <c r="AA556" i="1" s="1"/>
  <c r="Y459" i="1"/>
  <c r="Y412" i="1"/>
  <c r="AA412" i="1" s="1"/>
  <c r="Y340" i="1"/>
  <c r="AA340" i="1" s="1"/>
  <c r="Y388" i="1"/>
  <c r="AA388" i="1" s="1"/>
  <c r="Y116" i="1"/>
  <c r="AA116" i="1" s="1"/>
  <c r="Y383" i="1"/>
  <c r="AA383" i="1" s="1"/>
  <c r="Y73" i="1"/>
  <c r="AA73" i="1" s="1"/>
  <c r="Y153" i="1"/>
  <c r="AA153" i="1" s="1"/>
  <c r="Y256" i="1"/>
  <c r="AA256" i="1" s="1"/>
  <c r="Y133" i="1"/>
  <c r="AA133" i="1" s="1"/>
  <c r="Y37" i="1"/>
  <c r="AA37" i="1" s="1"/>
  <c r="Y620" i="1"/>
  <c r="AA620" i="1" s="1"/>
  <c r="Z170" i="1"/>
  <c r="Y240" i="1"/>
  <c r="AA240" i="1" s="1"/>
  <c r="Y561" i="1"/>
  <c r="AA561" i="1" s="1"/>
  <c r="Y593" i="1"/>
  <c r="AA593" i="1" s="1"/>
  <c r="Y590" i="1"/>
  <c r="AA590" i="1" s="1"/>
  <c r="Y449" i="1"/>
  <c r="AA449" i="1" s="1"/>
  <c r="Y423" i="1"/>
  <c r="AA423" i="1" s="1"/>
  <c r="Y403" i="1"/>
  <c r="Y454" i="1"/>
  <c r="AA454" i="1" s="1"/>
  <c r="Y506" i="1"/>
  <c r="AA506" i="1" s="1"/>
  <c r="Y415" i="1"/>
  <c r="AA415" i="1" s="1"/>
  <c r="Y417" i="1"/>
  <c r="AA417" i="1" s="1"/>
  <c r="Y193" i="1"/>
  <c r="AA193" i="1" s="1"/>
  <c r="Y124" i="1"/>
  <c r="AA124" i="1" s="1"/>
  <c r="Y101" i="1"/>
  <c r="AA101" i="1" s="1"/>
  <c r="Y36" i="1"/>
  <c r="AA36" i="1" s="1"/>
  <c r="Y335" i="1"/>
  <c r="AA335" i="1" s="1"/>
  <c r="Y110" i="1"/>
  <c r="AA110" i="1" s="1"/>
  <c r="Y3" i="1"/>
  <c r="AA3" i="1" s="1"/>
  <c r="Z441" i="1"/>
  <c r="Y267" i="1"/>
  <c r="Y576" i="1"/>
  <c r="AA576" i="1" s="1"/>
  <c r="Z634" i="1"/>
  <c r="Y587" i="1"/>
  <c r="Y304" i="1"/>
  <c r="AA304" i="1" s="1"/>
  <c r="Y236" i="1"/>
  <c r="Y194" i="1"/>
  <c r="AA194" i="1" s="1"/>
  <c r="AA148" i="1"/>
  <c r="Z17" i="1"/>
  <c r="AA11" i="1"/>
  <c r="Z18" i="1"/>
  <c r="AA619" i="1"/>
  <c r="AA523" i="1"/>
  <c r="AA203" i="1"/>
  <c r="Y608" i="1"/>
  <c r="AA608" i="1" s="1"/>
  <c r="AA579" i="1"/>
  <c r="Y577" i="1"/>
  <c r="AA577" i="1" s="1"/>
  <c r="Z569" i="1"/>
  <c r="Z570" i="1"/>
  <c r="AA563" i="1"/>
  <c r="Y638" i="1"/>
  <c r="AA638" i="1" s="1"/>
  <c r="Y515" i="1"/>
  <c r="Y528" i="1"/>
  <c r="AA528" i="1" s="1"/>
  <c r="Y560" i="1"/>
  <c r="AA560" i="1" s="1"/>
  <c r="Y509" i="1"/>
  <c r="AA509" i="1" s="1"/>
  <c r="Y416" i="1"/>
  <c r="AA416" i="1" s="1"/>
  <c r="AA355" i="1"/>
  <c r="Y372" i="1"/>
  <c r="Y460" i="1"/>
  <c r="AA460" i="1" s="1"/>
  <c r="Y419" i="1"/>
  <c r="Y511" i="1"/>
  <c r="AA511" i="1" s="1"/>
  <c r="Y432" i="1"/>
  <c r="Y411" i="1"/>
  <c r="Y585" i="1"/>
  <c r="AA585" i="1" s="1"/>
  <c r="Y413" i="1"/>
  <c r="AA413" i="1" s="1"/>
  <c r="Y391" i="1"/>
  <c r="AA391" i="1" s="1"/>
  <c r="Y356" i="1"/>
  <c r="AA356" i="1" s="1"/>
  <c r="Y221" i="1"/>
  <c r="AA221" i="1" s="1"/>
  <c r="Y230" i="1"/>
  <c r="AA230" i="1" s="1"/>
  <c r="Y266" i="1"/>
  <c r="AA266" i="1" s="1"/>
  <c r="Y189" i="1"/>
  <c r="AA189" i="1" s="1"/>
  <c r="Y173" i="1"/>
  <c r="AA173" i="1" s="1"/>
  <c r="Y152" i="1"/>
  <c r="AA152" i="1" s="1"/>
  <c r="Z49" i="1"/>
  <c r="AA43" i="1"/>
  <c r="Z50" i="1"/>
  <c r="Z26" i="1"/>
  <c r="Z25" i="1"/>
  <c r="AA19" i="1"/>
  <c r="Y81" i="1"/>
  <c r="AA81" i="1" s="1"/>
  <c r="Y241" i="1"/>
  <c r="AA241" i="1" s="1"/>
  <c r="Y273" i="1"/>
  <c r="AA273" i="1" s="1"/>
  <c r="Y301" i="1"/>
  <c r="AA301" i="1" s="1"/>
  <c r="Z57" i="1"/>
  <c r="Z538" i="1"/>
  <c r="Z537" i="1"/>
  <c r="AA531" i="1"/>
  <c r="AA283" i="1"/>
  <c r="Y529" i="1"/>
  <c r="AA529" i="1" s="1"/>
  <c r="Y640" i="1"/>
  <c r="AA640" i="1" s="1"/>
  <c r="Y637" i="1"/>
  <c r="AA637" i="1" s="1"/>
  <c r="Z633" i="1"/>
  <c r="Y550" i="1"/>
  <c r="AA550" i="1" s="1"/>
  <c r="Y520" i="1"/>
  <c r="AA520" i="1" s="1"/>
  <c r="Y540" i="1"/>
  <c r="Y481" i="1"/>
  <c r="AA481" i="1" s="1"/>
  <c r="Y618" i="1"/>
  <c r="AA618" i="1" s="1"/>
  <c r="Y424" i="1"/>
  <c r="AA424" i="1" s="1"/>
  <c r="Y475" i="1"/>
  <c r="Y345" i="1"/>
  <c r="AA345" i="1" s="1"/>
  <c r="Y447" i="1"/>
  <c r="AA447" i="1" s="1"/>
  <c r="Y343" i="1"/>
  <c r="AA343" i="1" s="1"/>
  <c r="Z505" i="1"/>
  <c r="Y387" i="1"/>
  <c r="Y342" i="1"/>
  <c r="AA342" i="1" s="1"/>
  <c r="Y552" i="1"/>
  <c r="AA552" i="1" s="1"/>
  <c r="Y379" i="1"/>
  <c r="AA259" i="1"/>
  <c r="Z490" i="1"/>
  <c r="Y291" i="1"/>
  <c r="Y284" i="1"/>
  <c r="AA284" i="1" s="1"/>
  <c r="Y132" i="1"/>
  <c r="Y107" i="1"/>
  <c r="Y77" i="1"/>
  <c r="AA77" i="1" s="1"/>
  <c r="Y271" i="1"/>
  <c r="AA271" i="1" s="1"/>
  <c r="Y34" i="1"/>
  <c r="AA34" i="1" s="1"/>
  <c r="Z58" i="1"/>
  <c r="AA307" i="1"/>
  <c r="Y592" i="1"/>
  <c r="AA592" i="1" s="1"/>
  <c r="AA555" i="1"/>
  <c r="AA403" i="1"/>
  <c r="Z410" i="1"/>
  <c r="AA227" i="1"/>
  <c r="Z66" i="1"/>
  <c r="Z65" i="1"/>
  <c r="AA59" i="1"/>
  <c r="AA75" i="1"/>
  <c r="Y114" i="1"/>
  <c r="AA114" i="1" s="1"/>
  <c r="Y299" i="1"/>
  <c r="Z98" i="1"/>
  <c r="Z97" i="1"/>
  <c r="AA91" i="1"/>
  <c r="Z258" i="1"/>
  <c r="Y10" i="1"/>
  <c r="AA10" i="1" s="1"/>
  <c r="AA491" i="1"/>
  <c r="Y363" i="1"/>
  <c r="Y573" i="1"/>
  <c r="AA573" i="1" s="1"/>
  <c r="Y606" i="1"/>
  <c r="AA606" i="1" s="1"/>
  <c r="Y612" i="1"/>
  <c r="Y604" i="1"/>
  <c r="Y636" i="1"/>
  <c r="Y559" i="1"/>
  <c r="AA559" i="1" s="1"/>
  <c r="Y607" i="1"/>
  <c r="AA607" i="1" s="1"/>
  <c r="Y624" i="1"/>
  <c r="AA624" i="1" s="1"/>
  <c r="Y478" i="1"/>
  <c r="AA478" i="1" s="1"/>
  <c r="Y530" i="1"/>
  <c r="AA530" i="1" s="1"/>
  <c r="Y616" i="1"/>
  <c r="AA616" i="1" s="1"/>
  <c r="Y517" i="1"/>
  <c r="AA517" i="1" s="1"/>
  <c r="Y370" i="1"/>
  <c r="AA370" i="1" s="1"/>
  <c r="Y457" i="1"/>
  <c r="AA457" i="1" s="1"/>
  <c r="Y471" i="1"/>
  <c r="AA471" i="1" s="1"/>
  <c r="AA331" i="1"/>
  <c r="Y467" i="1"/>
  <c r="Y545" i="1"/>
  <c r="AA545" i="1" s="1"/>
  <c r="Y445" i="1"/>
  <c r="AA445" i="1" s="1"/>
  <c r="Y494" i="1"/>
  <c r="AA494" i="1" s="1"/>
  <c r="Y373" i="1"/>
  <c r="AA373" i="1" s="1"/>
  <c r="Y508" i="1"/>
  <c r="Y329" i="1"/>
  <c r="AA329" i="1" s="1"/>
  <c r="Y562" i="1"/>
  <c r="AA562" i="1" s="1"/>
  <c r="Z489" i="1"/>
  <c r="Y514" i="1"/>
  <c r="AA514" i="1" s="1"/>
  <c r="Y386" i="1"/>
  <c r="AA386" i="1" s="1"/>
  <c r="Y280" i="1"/>
  <c r="AA280" i="1" s="1"/>
  <c r="Y394" i="1"/>
  <c r="AA394" i="1" s="1"/>
  <c r="Y320" i="1"/>
  <c r="AA320" i="1" s="1"/>
  <c r="Y450" i="1"/>
  <c r="AA450" i="1" s="1"/>
  <c r="AA220" i="1"/>
  <c r="Y245" i="1"/>
  <c r="Y209" i="1"/>
  <c r="AA209" i="1" s="1"/>
  <c r="Y113" i="1"/>
  <c r="AA113" i="1" s="1"/>
  <c r="Y72" i="1"/>
  <c r="AA72" i="1" s="1"/>
  <c r="Y80" i="1"/>
  <c r="AA80" i="1" s="1"/>
  <c r="Y99" i="1"/>
  <c r="AA323" i="1"/>
  <c r="Y222" i="1"/>
  <c r="AA222" i="1" s="1"/>
  <c r="Y40" i="1"/>
  <c r="AA40" i="1" s="1"/>
  <c r="Y112" i="1"/>
  <c r="AA112" i="1" s="1"/>
  <c r="Y159" i="1"/>
  <c r="Y104" i="1"/>
  <c r="AA104" i="1" s="1"/>
  <c r="Y179" i="1"/>
  <c r="Y41" i="1"/>
  <c r="AA41" i="1" s="1"/>
  <c r="Y9" i="1"/>
  <c r="AA9" i="1" s="1"/>
  <c r="Y35" i="1"/>
  <c r="Y4" i="1"/>
  <c r="AA4" i="1" s="1"/>
  <c r="Z33" i="1"/>
  <c r="AA27" i="1"/>
  <c r="Y588" i="1"/>
  <c r="AA588" i="1" s="1"/>
  <c r="Y572" i="1"/>
  <c r="AA187" i="1"/>
  <c r="AA595" i="1"/>
  <c r="Z601" i="1"/>
  <c r="Z602" i="1"/>
  <c r="Y626" i="1"/>
  <c r="AA626" i="1" s="1"/>
  <c r="Y594" i="1"/>
  <c r="AA594" i="1" s="1"/>
  <c r="Y551" i="1"/>
  <c r="AA551" i="1" s="1"/>
  <c r="Y458" i="1"/>
  <c r="AA458" i="1" s="1"/>
  <c r="AA459" i="1"/>
  <c r="Z466" i="1"/>
  <c r="Z465" i="1"/>
  <c r="Y407" i="1"/>
  <c r="AA407" i="1" s="1"/>
  <c r="Y309" i="1"/>
  <c r="AA309" i="1" s="1"/>
  <c r="Z442" i="1"/>
  <c r="Y476" i="1"/>
  <c r="AA476" i="1" s="1"/>
  <c r="Y451" i="1"/>
  <c r="Y328" i="1"/>
  <c r="AA328" i="1" s="1"/>
  <c r="Y191" i="1"/>
  <c r="AA191" i="1" s="1"/>
  <c r="Y202" i="1"/>
  <c r="Y39" i="1"/>
  <c r="AA39" i="1" s="1"/>
  <c r="Y180" i="1"/>
  <c r="AA180" i="1" s="1"/>
  <c r="Y160" i="1"/>
  <c r="AA160" i="1" s="1"/>
  <c r="Y143" i="1"/>
  <c r="AA143" i="1" s="1"/>
  <c r="Y71" i="1"/>
  <c r="AA71" i="1" s="1"/>
  <c r="Y149" i="1"/>
  <c r="AA149" i="1" s="1"/>
  <c r="Y177" i="1"/>
  <c r="AA177" i="1" s="1"/>
  <c r="Y125" i="1"/>
  <c r="AA125" i="1" s="1"/>
  <c r="Z122" i="1" l="1"/>
  <c r="Z289" i="1"/>
  <c r="Z121" i="1"/>
  <c r="Z233" i="1"/>
  <c r="Z290" i="1"/>
  <c r="Z401" i="1"/>
  <c r="Z337" i="1"/>
  <c r="Z234" i="1"/>
  <c r="Z362" i="1"/>
  <c r="Z169" i="1"/>
  <c r="Z338" i="1"/>
  <c r="Z402" i="1"/>
  <c r="Z82" i="1"/>
  <c r="Z257" i="1"/>
  <c r="Z265" i="1"/>
  <c r="Z434" i="1"/>
  <c r="Z626" i="1"/>
  <c r="Z153" i="1"/>
  <c r="Z354" i="1"/>
  <c r="Z353" i="1"/>
  <c r="Z193" i="1"/>
  <c r="Z449" i="1"/>
  <c r="Z322" i="1"/>
  <c r="Z506" i="1"/>
  <c r="AA572" i="1"/>
  <c r="Z578" i="1"/>
  <c r="Z577" i="1"/>
  <c r="AA636" i="1"/>
  <c r="Z642" i="1"/>
  <c r="Z641" i="1"/>
  <c r="AA236" i="1"/>
  <c r="Z241" i="1"/>
  <c r="Z242" i="1"/>
  <c r="Z74" i="1"/>
  <c r="Z425" i="1"/>
  <c r="AA419" i="1"/>
  <c r="Z426" i="1"/>
  <c r="Z34" i="1"/>
  <c r="Z330" i="1"/>
  <c r="AA467" i="1"/>
  <c r="Z474" i="1"/>
  <c r="Z473" i="1"/>
  <c r="AA612" i="1"/>
  <c r="Z618" i="1"/>
  <c r="Z617" i="1"/>
  <c r="Z9" i="1"/>
  <c r="Z81" i="1"/>
  <c r="Z313" i="1"/>
  <c r="Z553" i="1"/>
  <c r="Z530" i="1"/>
  <c r="Z345" i="1"/>
  <c r="AA363" i="1"/>
  <c r="Z369" i="1"/>
  <c r="Z370" i="1"/>
  <c r="AA202" i="1"/>
  <c r="Z202" i="1"/>
  <c r="Z178" i="1"/>
  <c r="Z105" i="1"/>
  <c r="AA99" i="1"/>
  <c r="Z106" i="1"/>
  <c r="Z226" i="1"/>
  <c r="Z10" i="1"/>
  <c r="Z409" i="1"/>
  <c r="Z314" i="1"/>
  <c r="AA107" i="1"/>
  <c r="Z114" i="1"/>
  <c r="Z113" i="1"/>
  <c r="Z386" i="1"/>
  <c r="AA379" i="1"/>
  <c r="Z385" i="1"/>
  <c r="Z481" i="1"/>
  <c r="AA475" i="1"/>
  <c r="Z482" i="1"/>
  <c r="Z73" i="1"/>
  <c r="AA372" i="1"/>
  <c r="Z378" i="1"/>
  <c r="Z377" i="1"/>
  <c r="Z346" i="1"/>
  <c r="Z146" i="1"/>
  <c r="Z209" i="1"/>
  <c r="Z498" i="1"/>
  <c r="Z145" i="1"/>
  <c r="Z562" i="1"/>
  <c r="AA132" i="1"/>
  <c r="Z138" i="1"/>
  <c r="Z137" i="1"/>
  <c r="Z585" i="1"/>
  <c r="Z529" i="1"/>
  <c r="Z281" i="1"/>
  <c r="Z273" i="1"/>
  <c r="AA267" i="1"/>
  <c r="Z274" i="1"/>
  <c r="Z458" i="1"/>
  <c r="AA451" i="1"/>
  <c r="Z457" i="1"/>
  <c r="AA432" i="1"/>
  <c r="Z433" i="1"/>
  <c r="Z282" i="1"/>
  <c r="Z210" i="1"/>
  <c r="Z450" i="1"/>
  <c r="Z185" i="1"/>
  <c r="AA179" i="1"/>
  <c r="Z186" i="1"/>
  <c r="Z329" i="1"/>
  <c r="Z225" i="1"/>
  <c r="AA604" i="1"/>
  <c r="Z610" i="1"/>
  <c r="Z609" i="1"/>
  <c r="Z266" i="1"/>
  <c r="Z129" i="1"/>
  <c r="AA159" i="1"/>
  <c r="Z162" i="1"/>
  <c r="Z161" i="1"/>
  <c r="AA508" i="1"/>
  <c r="Z513" i="1"/>
  <c r="Z514" i="1"/>
  <c r="Z130" i="1"/>
  <c r="Z305" i="1"/>
  <c r="AA299" i="1"/>
  <c r="Z306" i="1"/>
  <c r="Z554" i="1"/>
  <c r="Z361" i="1"/>
  <c r="Z522" i="1"/>
  <c r="AA515" i="1"/>
  <c r="Z521" i="1"/>
  <c r="Z586" i="1"/>
  <c r="Z625" i="1"/>
  <c r="Z154" i="1"/>
  <c r="Z594" i="1"/>
  <c r="AA587" i="1"/>
  <c r="Z593" i="1"/>
  <c r="AA245" i="1"/>
  <c r="Z249" i="1"/>
  <c r="Z250" i="1"/>
  <c r="AA540" i="1"/>
  <c r="Z546" i="1"/>
  <c r="Z545" i="1"/>
  <c r="Z194" i="1"/>
  <c r="Z41" i="1"/>
  <c r="AA35" i="1"/>
  <c r="Z42" i="1"/>
  <c r="Z497" i="1"/>
  <c r="Z177" i="1"/>
  <c r="Z561" i="1"/>
  <c r="Z298" i="1"/>
  <c r="AA291" i="1"/>
  <c r="Z297" i="1"/>
  <c r="Z393" i="1"/>
  <c r="Z394" i="1"/>
  <c r="AA387" i="1"/>
  <c r="Z418" i="1"/>
  <c r="Z417" i="1"/>
  <c r="AA411" i="1"/>
  <c r="Z321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315BAB0-974C-46F9-A577-34D0C12926D7}" keepAlive="1" name="Query - All Causes 50-84 2019 (2)" description="Connection to the 'All Causes 50-84 2019 (2)' query in the workbook." type="5" refreshedVersion="6" background="1" saveData="1">
    <dbPr connection="Provider=Microsoft.Mashup.OleDb.1;Data Source=$Workbook$;Location=&quot;All Causes 50-84 2019 (2)&quot;;Extended Properties=&quot;&quot;" command="SELECT * FROM [All Causes 50-84 2019 (2)]"/>
  </connection>
</connections>
</file>

<file path=xl/sharedStrings.xml><?xml version="1.0" encoding="utf-8"?>
<sst xmlns="http://schemas.openxmlformats.org/spreadsheetml/2006/main" count="5191" uniqueCount="51">
  <si>
    <t>All Causes</t>
  </si>
  <si>
    <t>Lung Cancer</t>
  </si>
  <si>
    <t>SAF</t>
  </si>
  <si>
    <t>Year</t>
  </si>
  <si>
    <t>Gender</t>
  </si>
  <si>
    <t>Race</t>
  </si>
  <si>
    <t>Five-Year Age Groups</t>
  </si>
  <si>
    <t>Deaths</t>
  </si>
  <si>
    <t>Population</t>
  </si>
  <si>
    <t>Death Rate</t>
  </si>
  <si>
    <t>Cause of Death</t>
  </si>
  <si>
    <t>Death Rate per 1000</t>
  </si>
  <si>
    <t>Deaths - Lung Cancer Deaths</t>
  </si>
  <si>
    <t>Never Smoker Lung Cancer Death Rate - Lariscy</t>
  </si>
  <si>
    <t>Never Smoker Lung Cancer Death Rate - CPS II</t>
  </si>
  <si>
    <t>BL coefficient Fenelon</t>
  </si>
  <si>
    <t>AL</t>
  </si>
  <si>
    <t>AO</t>
  </si>
  <si>
    <t>SAD</t>
  </si>
  <si>
    <t>Death Rate without SAD</t>
  </si>
  <si>
    <t>Female</t>
  </si>
  <si>
    <t>Black or African American</t>
  </si>
  <si>
    <t>50-54 years</t>
  </si>
  <si>
    <t>Malignant neoplasms of trachea, bronchus and lung (C33-C34)</t>
  </si>
  <si>
    <t>55-59 years</t>
  </si>
  <si>
    <t xml:space="preserve">60-64 years </t>
  </si>
  <si>
    <t>65-69 years</t>
  </si>
  <si>
    <t>70-74 years</t>
  </si>
  <si>
    <t>75-79 years</t>
  </si>
  <si>
    <t>80-84 years</t>
  </si>
  <si>
    <t>85+ years</t>
  </si>
  <si>
    <t>White</t>
  </si>
  <si>
    <t>Male</t>
  </si>
  <si>
    <t/>
  </si>
  <si>
    <t>Lariscy Never Smoker Lung Cancer Death Rates</t>
  </si>
  <si>
    <t>CPS II Never Smoker Lung Cancer Death Rates</t>
  </si>
  <si>
    <t>Five-Year Age Groups Code</t>
  </si>
  <si>
    <t>50-54</t>
  </si>
  <si>
    <t>55-59</t>
  </si>
  <si>
    <t>60-64</t>
  </si>
  <si>
    <t>65-69</t>
  </si>
  <si>
    <t>70-74</t>
  </si>
  <si>
    <t>75-79</t>
  </si>
  <si>
    <t>80-84</t>
  </si>
  <si>
    <t xml:space="preserve"> </t>
  </si>
  <si>
    <t>Smoking-attributable fractions of deaths (2.5% and 97.5% percentiles) in the US over time, ages 50-84, by sex and race group. Results from N=10,000 replications.</t>
  </si>
  <si>
    <t>African-American males</t>
  </si>
  <si>
    <t>White males</t>
  </si>
  <si>
    <t>African-American females</t>
  </si>
  <si>
    <t>White females</t>
  </si>
  <si>
    <t>Restricted to non-Hispanics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</si>
</sst>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0.00000"/>
    <numFmt numFmtId="166" formatCode="0.0;[Red]0.0"/>
    <numFmt numFmtId="167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165" fontId="0" fillId="0" borderId="0" xfId="0" applyNumberFormat="1" applyAlignment="1">
      <alignment horizontal="center" vertical="center" wrapText="1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0" fillId="0" borderId="0" xfId="0" applyFill="1"/>
    <xf numFmtId="167" fontId="0" fillId="0" borderId="2" xfId="0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166" fontId="0" fillId="0" borderId="0" xfId="0" applyNumberFormat="1" applyFill="1" applyAlignment="1">
      <alignment horizontal="center"/>
    </xf>
    <xf numFmtId="167" fontId="0" fillId="0" borderId="0" xfId="0" applyNumberFormat="1" applyFill="1" applyAlignment="1">
      <alignment horizontal="center"/>
    </xf>
    <xf numFmtId="1" fontId="0" fillId="0" borderId="2" xfId="0" applyNumberFormat="1" applyFill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left" vertical="top" wrapText="1"/>
    </xf>
    <xf numFmtId="1" fontId="0" fillId="0" borderId="3" xfId="0" applyNumberFormat="1" applyFill="1" applyBorder="1" applyAlignment="1">
      <alignment horizontal="center" vertical="center"/>
    </xf>
    <xf numFmtId="1" fontId="0" fillId="0" borderId="4" xfId="0" applyNumberFormat="1" applyFill="1" applyBorder="1" applyAlignment="1">
      <alignment horizontal="center" vertical="center"/>
    </xf>
    <xf numFmtId="1" fontId="0" fillId="0" borderId="5" xfId="0" applyNumberFormat="1" applyFill="1" applyBorder="1" applyAlignment="1">
      <alignment horizontal="center"/>
    </xf>
    <xf numFmtId="1" fontId="0" fillId="0" borderId="6" xfId="0" applyNumberFormat="1" applyFill="1" applyBorder="1" applyAlignment="1">
      <alignment horizontal="center"/>
    </xf>
  </cellXfs>
  <cellStyles count="1">
    <cellStyle name="Normal" xfId="0" builtinId="0"/>
  </cellStyles>
  <dxfs count="24"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numFmt numFmtId="0" formatCode="General"/>
      <alignment horizontal="center" vertical="bottom" textRotation="0" indent="0" justifyLastLine="0" shrinkToFit="0" readingOrder="0"/>
    </dxf>
    <dxf>
      <numFmt numFmtId="0" formatCode="General"/>
      <alignment horizontal="center" vertical="bottom" textRotation="0" indent="0" justifyLastLine="0" shrinkToFit="0" readingOrder="0"/>
    </dxf>
    <dxf>
      <numFmt numFmtId="0" formatCode="General"/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headers="0" connectionId="1" xr16:uid="{E1AABA8D-13CC-4012-80EE-49A105D8ACFB}" autoFormatId="16" applyNumberFormats="0" applyBorderFormats="0" applyFontFormats="0" applyPatternFormats="0" applyAlignmentFormats="0" applyWidthHeightFormats="0">
  <queryTableRefresh headersInLastRefresh="0" nextId="12">
    <queryTableFields count="7">
      <queryTableField id="2" name="Column1.2" tableColumnId="2"/>
      <queryTableField id="4" name="Column1.4" tableColumnId="4"/>
      <queryTableField id="6" name="Column1.6" tableColumnId="6"/>
      <queryTableField id="7" name="Column1.7" tableColumnId="7"/>
      <queryTableField id="8" name="Column1.8" tableColumnId="8"/>
      <queryTableField id="9" name="Column1.9" tableColumnId="9"/>
      <queryTableField id="10" name="Column1.10" tableColumnId="10"/>
    </queryTableFields>
    <queryTableDeletedFields count="3">
      <deletedField name="Column1.1"/>
      <deletedField name="Column1.3"/>
      <deletedField name="Column1.5"/>
    </queryTableDeleted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50245CB-E6F4-4C73-B6CF-E69D6609EBB9}" name="All_Causes_50_84_2000_20184" displayName="All_Causes_50_84_2000_20184" ref="A3:P673" headerRowCount="0" totalsRowShown="0">
  <tableColumns count="16">
    <tableColumn id="2" xr3:uid="{EBCEC78A-7417-42A7-AD84-0F35331F1FEB}" name="Year" dataDxfId="23"/>
    <tableColumn id="4" xr3:uid="{75DCC2D9-58E2-4F1B-B515-CB4C88A0205E}" name="Gender" dataDxfId="22"/>
    <tableColumn id="6" xr3:uid="{EB26D423-E66B-41F7-B4D0-F227A2130EC8}" name="Race" dataDxfId="21"/>
    <tableColumn id="8" xr3:uid="{63744676-BB6E-40BC-B00B-81003845FB5F}" name="Five-Year Age Groups" dataDxfId="20"/>
    <tableColumn id="10" xr3:uid="{5DC7D5B4-AECF-4A8F-A277-870EF51A1A06}" name="Deaths" dataDxfId="19"/>
    <tableColumn id="11" xr3:uid="{BF5852BF-9333-450D-BA02-AE567F2C8BEF}" name="Population" dataDxfId="18"/>
    <tableColumn id="12" xr3:uid="{81238AC7-C18F-4D33-9C0A-F5A4A6140168}" name="Crude Rate" dataDxfId="17"/>
    <tableColumn id="1" xr3:uid="{75F16FB0-AE64-4333-AA14-C06072B63491}" name="Column13"/>
    <tableColumn id="13" xr3:uid="{F46400FA-09CB-486D-970D-39271C6DF14A}" name="Column1" dataDxfId="16"/>
    <tableColumn id="14" xr3:uid="{AC2F419A-18BE-42F2-B78D-16506C4BCACE}" name="Column2" dataDxfId="15"/>
    <tableColumn id="16" xr3:uid="{6C8FF9EB-1807-4899-81B6-8A98AB838A51}" name="Column4" dataDxfId="14"/>
    <tableColumn id="18" xr3:uid="{908AAF05-17BE-4384-9075-C44E227483DD}" name="Column6" dataDxfId="13"/>
    <tableColumn id="20" xr3:uid="{4346D0F5-5F99-4F2B-90D3-751E6274DCD5}" name="Column8" dataDxfId="12"/>
    <tableColumn id="22" xr3:uid="{CB28BF89-4D79-43F9-A565-F8C80BCF81A5}" name="Column10" dataDxfId="11"/>
    <tableColumn id="23" xr3:uid="{D37FE67B-13C2-4F35-BA84-10EF62B8C826}" name="Column11" dataDxfId="10"/>
    <tableColumn id="3" xr3:uid="{4CE3E894-DD7D-4961-8C9B-5892C9A94197}" name="Column3" dataDxfId="9">
      <calculatedColumnFormula>#REF!/100</calculatedColumnFormula>
    </tableColumn>
  </tableColumns>
  <tableStyleInfo name="TableStyleMedium4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9AC4294-4A14-42E8-A4C6-E31911C321B0}" name="All_Causes_50_84_20196" displayName="All_Causes_50_84_20196" ref="A2:G85" tableType="queryTable" headerRowCount="0" totalsRowShown="0" headerRowDxfId="8" dataDxfId="7">
  <tableColumns count="7">
    <tableColumn id="2" xr3:uid="{5D79EAEC-5A3A-4E55-ACFA-152FF7B26EF8}" uniqueName="2" name="Column1.2" queryTableFieldId="2" dataDxfId="6"/>
    <tableColumn id="4" xr3:uid="{8B16864D-9197-48A6-8EB5-0F76C973FDF9}" uniqueName="4" name="Column1.4" queryTableFieldId="4" dataDxfId="5"/>
    <tableColumn id="6" xr3:uid="{445AF240-8CBF-4EA0-BC05-B88CAFD939ED}" uniqueName="6" name="Column1.6" queryTableFieldId="6" dataDxfId="4"/>
    <tableColumn id="7" xr3:uid="{2C27F8FC-44FF-4B3B-9CFD-8EDD573B00B2}" uniqueName="7" name="Column1.7" queryTableFieldId="7" dataDxfId="3"/>
    <tableColumn id="8" xr3:uid="{51D09409-3965-498E-80B6-C41610613FFA}" uniqueName="8" name="Column1.8" queryTableFieldId="8" dataDxfId="2"/>
    <tableColumn id="9" xr3:uid="{357619AB-8F9B-4F63-9BC0-6A727AD4F6C9}" uniqueName="9" name="Column1.9" queryTableFieldId="9" dataDxfId="1"/>
    <tableColumn id="10" xr3:uid="{9622A4C2-61E4-4D2E-B873-84B5978750D2}" uniqueName="10" name="Column1.10" queryTableFieldId="10" dataDxfId="0"/>
  </tableColumns>
  <tableStyleInfo name="TableStyleMedium4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720"/>
  <sheetViews>
    <sheetView tabSelected="1" workbookViewId="0">
      <selection activeCell="W3" sqref="W3"/>
    </sheetView>
  </sheetViews>
  <sheetFormatPr defaultRowHeight="14.5" x14ac:dyDescent="0.35"/>
  <cols>
    <col min="1" max="1" width="6.81640625" style="2" bestFit="1" customWidth="1"/>
    <col min="2" max="2" width="7.7265625" style="2" customWidth="1"/>
    <col min="3" max="3" width="9.90625" style="2" customWidth="1"/>
    <col min="4" max="4" width="12" style="2" customWidth="1"/>
    <col min="5" max="5" width="8.1796875" style="2" customWidth="1"/>
    <col min="6" max="6" width="10.08984375" style="2" customWidth="1"/>
    <col min="7" max="7" width="9.7265625" style="2" customWidth="1"/>
    <col min="8" max="8" width="2.54296875" customWidth="1"/>
    <col min="9" max="9" width="6.6328125" style="2" customWidth="1"/>
    <col min="10" max="13" width="8.7265625" style="2"/>
    <col min="14" max="14" width="7.1796875" style="2" customWidth="1"/>
    <col min="15" max="15" width="9.6328125" style="2" customWidth="1"/>
    <col min="16" max="16" width="8.7265625" style="2"/>
    <col min="17" max="17" width="3.90625" customWidth="1"/>
    <col min="18" max="18" width="12" customWidth="1"/>
    <col min="19" max="19" width="16.26953125" customWidth="1"/>
    <col min="20" max="20" width="16.90625" customWidth="1"/>
    <col min="21" max="21" width="10.54296875" customWidth="1"/>
    <col min="22" max="22" width="3.54296875" customWidth="1"/>
    <col min="27" max="27" width="12.08984375" customWidth="1"/>
    <col min="30" max="34" width="8.7265625" style="2"/>
  </cols>
  <sheetData>
    <row r="1" spans="1:35" x14ac:dyDescent="0.35">
      <c r="A1" s="20" t="s">
        <v>0</v>
      </c>
      <c r="B1" s="20"/>
      <c r="C1" s="20"/>
      <c r="D1" s="20"/>
      <c r="E1" s="20"/>
      <c r="F1" s="20"/>
      <c r="G1" s="20"/>
      <c r="I1" s="20" t="s">
        <v>1</v>
      </c>
      <c r="J1" s="20"/>
      <c r="K1" s="20"/>
      <c r="L1" s="20"/>
      <c r="M1" s="20"/>
      <c r="N1" s="20"/>
      <c r="O1" s="20"/>
      <c r="P1" s="20"/>
      <c r="AC1" s="20"/>
      <c r="AD1" s="20"/>
      <c r="AE1" s="20"/>
      <c r="AF1" s="20"/>
      <c r="AG1" s="20"/>
      <c r="AH1" s="20"/>
      <c r="AI1" s="20"/>
    </row>
    <row r="2" spans="1:35" s="5" customFormat="1" ht="46.5" customHeight="1" x14ac:dyDescent="0.35">
      <c r="A2" s="4" t="s">
        <v>3</v>
      </c>
      <c r="B2" s="4" t="s">
        <v>4</v>
      </c>
      <c r="C2" s="4" t="s">
        <v>5</v>
      </c>
      <c r="D2" s="4" t="s">
        <v>6</v>
      </c>
      <c r="E2" s="4" t="s">
        <v>7</v>
      </c>
      <c r="F2" s="4" t="s">
        <v>8</v>
      </c>
      <c r="G2" s="4" t="s">
        <v>9</v>
      </c>
      <c r="I2" s="4" t="s">
        <v>3</v>
      </c>
      <c r="J2" s="4" t="s">
        <v>4</v>
      </c>
      <c r="K2" s="4" t="s">
        <v>5</v>
      </c>
      <c r="L2" s="4" t="s">
        <v>6</v>
      </c>
      <c r="M2" s="4" t="s">
        <v>10</v>
      </c>
      <c r="N2" s="4" t="s">
        <v>7</v>
      </c>
      <c r="O2" s="4" t="s">
        <v>8</v>
      </c>
      <c r="P2" s="4" t="s">
        <v>11</v>
      </c>
      <c r="R2" s="4" t="s">
        <v>12</v>
      </c>
      <c r="S2" s="4" t="s">
        <v>13</v>
      </c>
      <c r="T2" s="4" t="s">
        <v>14</v>
      </c>
      <c r="U2" s="4" t="s">
        <v>15</v>
      </c>
      <c r="W2" s="4" t="s">
        <v>16</v>
      </c>
      <c r="X2" s="4" t="s">
        <v>17</v>
      </c>
      <c r="Y2" s="4" t="s">
        <v>18</v>
      </c>
      <c r="Z2" s="4" t="s">
        <v>2</v>
      </c>
      <c r="AA2" s="4" t="s">
        <v>19</v>
      </c>
      <c r="AD2" s="4"/>
      <c r="AE2" s="4"/>
      <c r="AF2" s="4"/>
      <c r="AG2" s="4"/>
      <c r="AH2" s="4"/>
    </row>
    <row r="3" spans="1:35" x14ac:dyDescent="0.35">
      <c r="A3" s="2">
        <v>2000</v>
      </c>
      <c r="B3" s="2" t="s">
        <v>20</v>
      </c>
      <c r="C3" s="2" t="s">
        <v>21</v>
      </c>
      <c r="D3" s="2" t="s">
        <v>22</v>
      </c>
      <c r="E3" s="2">
        <v>6991</v>
      </c>
      <c r="F3" s="2">
        <v>1009332</v>
      </c>
      <c r="G3" s="2">
        <f>E3/F3</f>
        <v>6.9263631788152955E-3</v>
      </c>
      <c r="I3" s="2">
        <v>2000</v>
      </c>
      <c r="J3" s="2" t="s">
        <v>20</v>
      </c>
      <c r="K3" s="2" t="s">
        <v>21</v>
      </c>
      <c r="L3" s="2" t="s">
        <v>22</v>
      </c>
      <c r="M3" s="2" t="s">
        <v>23</v>
      </c>
      <c r="N3" s="2">
        <v>431</v>
      </c>
      <c r="O3" s="2">
        <v>1009332</v>
      </c>
      <c r="P3" s="2">
        <f>N3/O3*1000</f>
        <v>0.42701509513222607</v>
      </c>
      <c r="R3" s="2">
        <f t="shared" ref="R3:R66" si="0">E3-N3</f>
        <v>6560</v>
      </c>
      <c r="S3" s="2">
        <v>0.11</v>
      </c>
      <c r="T3" s="2">
        <v>0.06</v>
      </c>
      <c r="U3" s="2">
        <v>0.20699999999999999</v>
      </c>
      <c r="W3" s="2">
        <f t="shared" ref="W3:W66" si="1">(P3-S3)/(P3)</f>
        <v>0.74239786542923436</v>
      </c>
      <c r="X3" s="2">
        <f>(EXP(U3*P3)-EXP(U3*S3))/(EXP(U3*VALUE(P3)))</f>
        <v>6.3515328126691417E-2</v>
      </c>
      <c r="Y3" s="2">
        <f t="shared" ref="Y3:Y66" si="2">N3*W3+R3*X3</f>
        <v>736.63403251109571</v>
      </c>
      <c r="Z3" s="2"/>
      <c r="AA3" s="2">
        <f t="shared" ref="AA3:AA66" si="3">(E3-Y3)/F3</f>
        <v>6.1965398575383563E-3</v>
      </c>
      <c r="AD3" s="3"/>
      <c r="AE3" s="3"/>
      <c r="AF3" s="3"/>
      <c r="AG3" s="3"/>
      <c r="AH3" s="3"/>
      <c r="AI3" s="3"/>
    </row>
    <row r="4" spans="1:35" x14ac:dyDescent="0.35">
      <c r="A4" s="2">
        <v>2000</v>
      </c>
      <c r="B4" s="2" t="s">
        <v>20</v>
      </c>
      <c r="C4" s="2" t="s">
        <v>21</v>
      </c>
      <c r="D4" s="2" t="s">
        <v>24</v>
      </c>
      <c r="E4" s="2">
        <v>7374</v>
      </c>
      <c r="F4" s="2">
        <v>740990</v>
      </c>
      <c r="G4" s="2">
        <f t="shared" ref="G4:G67" si="4">E4/F4</f>
        <v>9.951551302986545E-3</v>
      </c>
      <c r="I4" s="2">
        <v>2000</v>
      </c>
      <c r="J4" s="2" t="s">
        <v>20</v>
      </c>
      <c r="K4" s="2" t="s">
        <v>21</v>
      </c>
      <c r="L4" s="2" t="s">
        <v>24</v>
      </c>
      <c r="M4" s="2" t="s">
        <v>23</v>
      </c>
      <c r="N4" s="2">
        <v>535</v>
      </c>
      <c r="O4" s="2">
        <v>740990</v>
      </c>
      <c r="P4" s="2">
        <f>N4/O4*1000</f>
        <v>0.72200704462948218</v>
      </c>
      <c r="R4" s="2">
        <f t="shared" si="0"/>
        <v>6839</v>
      </c>
      <c r="S4" s="2">
        <v>0.13</v>
      </c>
      <c r="T4" s="2">
        <v>7.0000000000000007E-2</v>
      </c>
      <c r="U4" s="2">
        <v>0.17499999999999999</v>
      </c>
      <c r="W4" s="2">
        <f t="shared" si="1"/>
        <v>0.81994635514018688</v>
      </c>
      <c r="X4" s="2">
        <f t="shared" ref="X4:X67" si="5">(EXP(U4*P4)-EXP(U4*S4))/(EXP(U4*VALUE(P4)))</f>
        <v>9.8415251835711023E-2</v>
      </c>
      <c r="Y4" s="2">
        <f t="shared" si="2"/>
        <v>1111.7332073044277</v>
      </c>
      <c r="Z4" s="2"/>
      <c r="AA4" s="2">
        <f t="shared" si="3"/>
        <v>8.4512163358420132E-3</v>
      </c>
      <c r="AD4" s="3"/>
      <c r="AE4" s="3"/>
      <c r="AF4" s="3"/>
      <c r="AG4" s="3"/>
      <c r="AH4" s="3"/>
      <c r="AI4" s="3"/>
    </row>
    <row r="5" spans="1:35" x14ac:dyDescent="0.35">
      <c r="A5" s="2">
        <v>2000</v>
      </c>
      <c r="B5" s="2" t="s">
        <v>20</v>
      </c>
      <c r="C5" s="2" t="s">
        <v>21</v>
      </c>
      <c r="D5" s="2" t="s">
        <v>25</v>
      </c>
      <c r="E5" s="2">
        <v>9229</v>
      </c>
      <c r="F5" s="2">
        <v>611886</v>
      </c>
      <c r="G5" s="2">
        <f t="shared" si="4"/>
        <v>1.5082874914608276E-2</v>
      </c>
      <c r="I5" s="2">
        <v>2000</v>
      </c>
      <c r="J5" s="2" t="s">
        <v>20</v>
      </c>
      <c r="K5" s="2" t="s">
        <v>21</v>
      </c>
      <c r="L5" s="2" t="s">
        <v>25</v>
      </c>
      <c r="M5" s="2" t="s">
        <v>23</v>
      </c>
      <c r="N5" s="2">
        <v>754</v>
      </c>
      <c r="O5" s="2">
        <v>611886</v>
      </c>
      <c r="P5" s="2">
        <f t="shared" ref="P5:P68" si="6">N5/O5*1000</f>
        <v>1.2322556816138954</v>
      </c>
      <c r="R5" s="2">
        <f t="shared" si="0"/>
        <v>8475</v>
      </c>
      <c r="S5" s="2">
        <v>0.2</v>
      </c>
      <c r="T5" s="2">
        <v>0.12</v>
      </c>
      <c r="U5" s="2">
        <v>8.6999999999999994E-2</v>
      </c>
      <c r="W5" s="2">
        <f t="shared" si="1"/>
        <v>0.83769602122015918</v>
      </c>
      <c r="X5" s="2">
        <f t="shared" si="5"/>
        <v>8.5891718196414224E-2</v>
      </c>
      <c r="Y5" s="2">
        <f t="shared" si="2"/>
        <v>1359.5551117146106</v>
      </c>
      <c r="Z5" s="2"/>
      <c r="AA5" s="2">
        <f t="shared" si="3"/>
        <v>1.2860965748988193E-2</v>
      </c>
      <c r="AD5" s="3"/>
      <c r="AE5" s="3"/>
      <c r="AF5" s="3"/>
      <c r="AG5" s="3"/>
      <c r="AH5" s="3"/>
      <c r="AI5" s="3"/>
    </row>
    <row r="6" spans="1:35" x14ac:dyDescent="0.35">
      <c r="A6" s="2">
        <v>2000</v>
      </c>
      <c r="B6" s="2" t="s">
        <v>20</v>
      </c>
      <c r="C6" s="2" t="s">
        <v>21</v>
      </c>
      <c r="D6" s="2" t="s">
        <v>26</v>
      </c>
      <c r="E6" s="2">
        <v>11559</v>
      </c>
      <c r="F6" s="2">
        <v>520829</v>
      </c>
      <c r="G6" s="2">
        <f t="shared" si="4"/>
        <v>2.2193464649625884E-2</v>
      </c>
      <c r="I6" s="2">
        <v>2000</v>
      </c>
      <c r="J6" s="2" t="s">
        <v>20</v>
      </c>
      <c r="K6" s="2" t="s">
        <v>21</v>
      </c>
      <c r="L6" s="2" t="s">
        <v>26</v>
      </c>
      <c r="M6" s="2" t="s">
        <v>23</v>
      </c>
      <c r="N6" s="2">
        <v>873</v>
      </c>
      <c r="O6" s="2">
        <v>520829</v>
      </c>
      <c r="P6" s="2">
        <f t="shared" si="6"/>
        <v>1.6761739457672289</v>
      </c>
      <c r="R6" s="2">
        <f t="shared" si="0"/>
        <v>10686</v>
      </c>
      <c r="S6" s="2">
        <v>0.25</v>
      </c>
      <c r="T6" s="2">
        <v>0.17</v>
      </c>
      <c r="U6" s="2">
        <v>8.5000000000000006E-2</v>
      </c>
      <c r="W6" s="2">
        <f t="shared" si="1"/>
        <v>0.85085080183276063</v>
      </c>
      <c r="X6" s="2">
        <f t="shared" si="5"/>
        <v>0.1141651855131811</v>
      </c>
      <c r="Y6" s="2">
        <f t="shared" si="2"/>
        <v>1962.7619223938532</v>
      </c>
      <c r="Z6" s="2"/>
      <c r="AA6" s="2">
        <f t="shared" si="3"/>
        <v>1.8424930404424767E-2</v>
      </c>
      <c r="AD6" s="3"/>
      <c r="AE6" s="3"/>
      <c r="AF6" s="3"/>
      <c r="AG6" s="3"/>
      <c r="AH6" s="3"/>
      <c r="AI6" s="3"/>
    </row>
    <row r="7" spans="1:35" x14ac:dyDescent="0.35">
      <c r="A7" s="2">
        <v>2000</v>
      </c>
      <c r="B7" s="2" t="s">
        <v>20</v>
      </c>
      <c r="C7" s="2" t="s">
        <v>21</v>
      </c>
      <c r="D7" s="2" t="s">
        <v>27</v>
      </c>
      <c r="E7" s="2">
        <v>14565</v>
      </c>
      <c r="F7" s="2">
        <v>450462</v>
      </c>
      <c r="G7" s="2">
        <f t="shared" si="4"/>
        <v>3.2333470969804337E-2</v>
      </c>
      <c r="I7" s="2">
        <v>2000</v>
      </c>
      <c r="J7" s="2" t="s">
        <v>20</v>
      </c>
      <c r="K7" s="2" t="s">
        <v>21</v>
      </c>
      <c r="L7" s="2" t="s">
        <v>27</v>
      </c>
      <c r="M7" s="2" t="s">
        <v>23</v>
      </c>
      <c r="N7" s="2">
        <v>1012</v>
      </c>
      <c r="O7" s="2">
        <v>450462</v>
      </c>
      <c r="P7" s="2">
        <f t="shared" si="6"/>
        <v>2.2465823976273249</v>
      </c>
      <c r="R7" s="2">
        <f t="shared" si="0"/>
        <v>13553</v>
      </c>
      <c r="S7" s="2">
        <v>0.34</v>
      </c>
      <c r="T7" s="2">
        <v>0.31</v>
      </c>
      <c r="U7" s="2">
        <v>6.9000000000000006E-2</v>
      </c>
      <c r="W7" s="2">
        <f t="shared" si="1"/>
        <v>0.84865901185770753</v>
      </c>
      <c r="X7" s="2">
        <f t="shared" si="5"/>
        <v>0.12326823224263694</v>
      </c>
      <c r="Y7" s="2">
        <f t="shared" si="2"/>
        <v>2529.4972715844588</v>
      </c>
      <c r="Z7" s="2"/>
      <c r="AA7" s="2">
        <f t="shared" si="3"/>
        <v>2.6718131004203553E-2</v>
      </c>
    </row>
    <row r="8" spans="1:35" x14ac:dyDescent="0.35">
      <c r="A8" s="2">
        <v>2000</v>
      </c>
      <c r="B8" s="2" t="s">
        <v>20</v>
      </c>
      <c r="C8" s="2" t="s">
        <v>21</v>
      </c>
      <c r="D8" s="2" t="s">
        <v>28</v>
      </c>
      <c r="E8" s="2">
        <v>16859</v>
      </c>
      <c r="F8" s="2">
        <v>351110</v>
      </c>
      <c r="G8" s="2">
        <f t="shared" si="4"/>
        <v>4.801629119079491E-2</v>
      </c>
      <c r="I8" s="2">
        <v>2000</v>
      </c>
      <c r="J8" s="2" t="s">
        <v>20</v>
      </c>
      <c r="K8" s="2" t="s">
        <v>21</v>
      </c>
      <c r="L8" s="2" t="s">
        <v>28</v>
      </c>
      <c r="M8" s="2" t="s">
        <v>23</v>
      </c>
      <c r="N8" s="2">
        <v>832</v>
      </c>
      <c r="O8" s="2">
        <v>351110</v>
      </c>
      <c r="P8" s="2">
        <f t="shared" si="6"/>
        <v>2.369627751986557</v>
      </c>
      <c r="R8" s="2">
        <f t="shared" si="0"/>
        <v>16027</v>
      </c>
      <c r="S8" s="2">
        <v>0.43</v>
      </c>
      <c r="T8" s="2">
        <v>0.33</v>
      </c>
      <c r="U8" s="2">
        <v>5.6000000000000001E-2</v>
      </c>
      <c r="W8" s="2">
        <f t="shared" si="1"/>
        <v>0.81853689903846161</v>
      </c>
      <c r="X8" s="2">
        <f t="shared" si="5"/>
        <v>0.10292800136818417</v>
      </c>
      <c r="Y8" s="2">
        <f t="shared" si="2"/>
        <v>2330.649777927888</v>
      </c>
      <c r="Z8" s="2"/>
      <c r="AA8" s="2">
        <f t="shared" si="3"/>
        <v>4.1378343601925646E-2</v>
      </c>
    </row>
    <row r="9" spans="1:35" x14ac:dyDescent="0.35">
      <c r="A9" s="2">
        <v>2000</v>
      </c>
      <c r="B9" s="2" t="s">
        <v>20</v>
      </c>
      <c r="C9" s="2" t="s">
        <v>21</v>
      </c>
      <c r="D9" s="2" t="s">
        <v>29</v>
      </c>
      <c r="E9" s="2">
        <v>16559</v>
      </c>
      <c r="F9" s="2">
        <v>235532</v>
      </c>
      <c r="G9" s="2">
        <f t="shared" si="4"/>
        <v>7.0304671976631622E-2</v>
      </c>
      <c r="I9" s="2">
        <v>2000</v>
      </c>
      <c r="J9" s="2" t="s">
        <v>20</v>
      </c>
      <c r="K9" s="2" t="s">
        <v>21</v>
      </c>
      <c r="L9" s="2" t="s">
        <v>29</v>
      </c>
      <c r="M9" s="2" t="s">
        <v>23</v>
      </c>
      <c r="N9" s="2">
        <v>484</v>
      </c>
      <c r="O9" s="2">
        <v>235532</v>
      </c>
      <c r="P9" s="2">
        <f t="shared" si="6"/>
        <v>2.0549224733794138</v>
      </c>
      <c r="R9" s="2">
        <f t="shared" si="0"/>
        <v>16075</v>
      </c>
      <c r="S9" s="2">
        <v>0.85</v>
      </c>
      <c r="T9" s="2">
        <v>0.57999999999999996</v>
      </c>
      <c r="U9" s="2">
        <v>3.9E-2</v>
      </c>
      <c r="W9" s="2">
        <f t="shared" si="1"/>
        <v>0.586359090909091</v>
      </c>
      <c r="X9" s="2">
        <f t="shared" si="5"/>
        <v>4.5904947222234496E-2</v>
      </c>
      <c r="Y9" s="2">
        <f t="shared" si="2"/>
        <v>1021.7198265974196</v>
      </c>
      <c r="Z9" s="2">
        <f>SUM(Y3:Y9)/ SUM(E3:E9)</f>
        <v>0.13294542857527131</v>
      </c>
      <c r="AA9" s="2">
        <f t="shared" si="3"/>
        <v>6.5966748354374688E-2</v>
      </c>
    </row>
    <row r="10" spans="1:35" x14ac:dyDescent="0.35">
      <c r="A10" s="2">
        <v>2000</v>
      </c>
      <c r="B10" s="2" t="s">
        <v>20</v>
      </c>
      <c r="C10" s="2" t="s">
        <v>21</v>
      </c>
      <c r="D10" s="2" t="s">
        <v>30</v>
      </c>
      <c r="E10" s="2">
        <v>32478</v>
      </c>
      <c r="F10" s="2">
        <v>232962</v>
      </c>
      <c r="G10" s="2">
        <f t="shared" si="4"/>
        <v>0.13941329487212506</v>
      </c>
      <c r="I10" s="2">
        <v>2000</v>
      </c>
      <c r="J10" s="2" t="s">
        <v>20</v>
      </c>
      <c r="K10" s="2" t="s">
        <v>21</v>
      </c>
      <c r="L10" s="2" t="s">
        <v>30</v>
      </c>
      <c r="M10" s="2" t="s">
        <v>23</v>
      </c>
      <c r="N10" s="2">
        <v>433</v>
      </c>
      <c r="O10" s="2">
        <v>232962</v>
      </c>
      <c r="P10" s="2">
        <f t="shared" si="6"/>
        <v>1.8586722298057194</v>
      </c>
      <c r="R10" s="2">
        <f t="shared" si="0"/>
        <v>32045</v>
      </c>
      <c r="S10" s="2">
        <v>0.89</v>
      </c>
      <c r="T10" s="2">
        <v>0.61</v>
      </c>
      <c r="U10" s="2">
        <v>3.9E-2</v>
      </c>
      <c r="W10" s="2">
        <f t="shared" si="1"/>
        <v>0.5211635565819861</v>
      </c>
      <c r="X10" s="2">
        <f t="shared" si="5"/>
        <v>3.7073522029879388E-2</v>
      </c>
      <c r="Y10" s="2">
        <f t="shared" si="2"/>
        <v>1413.6848334474851</v>
      </c>
      <c r="Z10" s="2">
        <f>SUM(Y3:Y10)/ SUM(E3:E10)</f>
        <v>0.10782635306694033</v>
      </c>
      <c r="AA10" s="2">
        <f t="shared" si="3"/>
        <v>0.13334498830947758</v>
      </c>
    </row>
    <row r="11" spans="1:35" x14ac:dyDescent="0.35">
      <c r="A11" s="2">
        <v>2000</v>
      </c>
      <c r="B11" s="2" t="s">
        <v>20</v>
      </c>
      <c r="C11" s="2" t="s">
        <v>31</v>
      </c>
      <c r="D11" s="2" t="s">
        <v>22</v>
      </c>
      <c r="E11" s="2">
        <v>26276</v>
      </c>
      <c r="F11" s="2">
        <v>7522909</v>
      </c>
      <c r="G11" s="2">
        <f t="shared" si="4"/>
        <v>3.4927977993619223E-3</v>
      </c>
      <c r="I11" s="2">
        <v>2000</v>
      </c>
      <c r="J11" s="2" t="s">
        <v>20</v>
      </c>
      <c r="K11" s="2" t="s">
        <v>31</v>
      </c>
      <c r="L11" s="2" t="s">
        <v>22</v>
      </c>
      <c r="M11" s="2" t="s">
        <v>23</v>
      </c>
      <c r="N11" s="2">
        <v>2631</v>
      </c>
      <c r="O11" s="2">
        <v>7522909</v>
      </c>
      <c r="P11" s="2">
        <f t="shared" si="6"/>
        <v>0.34973173276454622</v>
      </c>
      <c r="R11" s="2">
        <f t="shared" si="0"/>
        <v>23645</v>
      </c>
      <c r="S11" s="2">
        <v>0.11</v>
      </c>
      <c r="T11" s="2">
        <v>0.06</v>
      </c>
      <c r="U11" s="2">
        <v>0.20699999999999999</v>
      </c>
      <c r="W11" s="2">
        <f t="shared" si="1"/>
        <v>0.68547320790573929</v>
      </c>
      <c r="X11" s="2">
        <f t="shared" si="5"/>
        <v>4.8413291978654252E-2</v>
      </c>
      <c r="Y11" s="2">
        <f t="shared" si="2"/>
        <v>2948.2122988352799</v>
      </c>
      <c r="Z11" s="2"/>
      <c r="AA11" s="2">
        <f t="shared" si="3"/>
        <v>3.1008998914069971E-3</v>
      </c>
    </row>
    <row r="12" spans="1:35" x14ac:dyDescent="0.35">
      <c r="A12" s="2">
        <v>2000</v>
      </c>
      <c r="B12" s="2" t="s">
        <v>20</v>
      </c>
      <c r="C12" s="2" t="s">
        <v>31</v>
      </c>
      <c r="D12" s="2" t="s">
        <v>24</v>
      </c>
      <c r="E12" s="2">
        <v>33792</v>
      </c>
      <c r="F12" s="2">
        <v>5913277</v>
      </c>
      <c r="G12" s="2">
        <f t="shared" si="4"/>
        <v>5.7145978448159959E-3</v>
      </c>
      <c r="H12" s="2"/>
      <c r="I12" s="2">
        <v>2000</v>
      </c>
      <c r="J12" s="2" t="s">
        <v>20</v>
      </c>
      <c r="K12" s="2" t="s">
        <v>31</v>
      </c>
      <c r="L12" s="2" t="s">
        <v>24</v>
      </c>
      <c r="M12" s="2" t="s">
        <v>23</v>
      </c>
      <c r="N12" s="2">
        <v>4288</v>
      </c>
      <c r="O12" s="2">
        <v>5913277</v>
      </c>
      <c r="P12" s="2">
        <f t="shared" si="6"/>
        <v>0.72514783258081772</v>
      </c>
      <c r="R12" s="2">
        <f t="shared" si="0"/>
        <v>29504</v>
      </c>
      <c r="S12" s="2">
        <v>0.13</v>
      </c>
      <c r="T12" s="2">
        <v>7.0000000000000007E-2</v>
      </c>
      <c r="U12" s="2">
        <v>0.17499999999999999</v>
      </c>
      <c r="W12" s="2">
        <f t="shared" si="1"/>
        <v>0.82072621035447757</v>
      </c>
      <c r="X12" s="2">
        <f t="shared" si="5"/>
        <v>9.8910660815440504E-2</v>
      </c>
      <c r="Y12" s="2">
        <f t="shared" si="2"/>
        <v>6437.5341266987562</v>
      </c>
      <c r="Z12" s="2"/>
      <c r="AA12" s="2">
        <f t="shared" si="3"/>
        <v>4.6259402144193896E-3</v>
      </c>
    </row>
    <row r="13" spans="1:35" x14ac:dyDescent="0.35">
      <c r="A13" s="2">
        <v>2000</v>
      </c>
      <c r="B13" s="2" t="s">
        <v>20</v>
      </c>
      <c r="C13" s="2" t="s">
        <v>31</v>
      </c>
      <c r="D13" s="2" t="s">
        <v>25</v>
      </c>
      <c r="E13" s="2">
        <v>44635</v>
      </c>
      <c r="F13" s="2">
        <v>4817566</v>
      </c>
      <c r="G13" s="2">
        <f t="shared" si="4"/>
        <v>9.2650521030744563E-3</v>
      </c>
      <c r="H13" s="2"/>
      <c r="I13" s="2">
        <v>2000</v>
      </c>
      <c r="J13" s="2" t="s">
        <v>20</v>
      </c>
      <c r="K13" s="2" t="s">
        <v>31</v>
      </c>
      <c r="L13" s="2" t="s">
        <v>25</v>
      </c>
      <c r="M13" s="2" t="s">
        <v>23</v>
      </c>
      <c r="N13" s="2">
        <v>6020</v>
      </c>
      <c r="O13" s="2">
        <v>4817566</v>
      </c>
      <c r="P13" s="2">
        <f t="shared" si="6"/>
        <v>1.2495936744820932</v>
      </c>
      <c r="R13" s="2">
        <f t="shared" si="0"/>
        <v>38615</v>
      </c>
      <c r="S13" s="2">
        <v>0.2</v>
      </c>
      <c r="T13" s="2">
        <v>0.12</v>
      </c>
      <c r="U13" s="2">
        <v>8.6999999999999994E-2</v>
      </c>
      <c r="W13" s="2">
        <f t="shared" si="1"/>
        <v>0.83994797342192695</v>
      </c>
      <c r="X13" s="2">
        <f t="shared" si="5"/>
        <v>8.7269524639595128E-2</v>
      </c>
      <c r="Y13" s="2">
        <f t="shared" si="2"/>
        <v>8426.3994939579661</v>
      </c>
      <c r="Z13" s="2"/>
      <c r="AA13" s="2">
        <f t="shared" si="3"/>
        <v>7.5159531817606722E-3</v>
      </c>
    </row>
    <row r="14" spans="1:35" x14ac:dyDescent="0.35">
      <c r="A14" s="2">
        <v>2000</v>
      </c>
      <c r="B14" s="2" t="s">
        <v>20</v>
      </c>
      <c r="C14" s="2" t="s">
        <v>31</v>
      </c>
      <c r="D14" s="2" t="s">
        <v>26</v>
      </c>
      <c r="E14" s="2">
        <v>64415</v>
      </c>
      <c r="F14" s="2">
        <v>4414157</v>
      </c>
      <c r="G14" s="2">
        <f t="shared" si="4"/>
        <v>1.4592820327867812E-2</v>
      </c>
      <c r="H14" s="2"/>
      <c r="I14" s="2">
        <v>2000</v>
      </c>
      <c r="J14" s="2" t="s">
        <v>20</v>
      </c>
      <c r="K14" s="2" t="s">
        <v>31</v>
      </c>
      <c r="L14" s="2" t="s">
        <v>26</v>
      </c>
      <c r="M14" s="2" t="s">
        <v>23</v>
      </c>
      <c r="N14" s="2">
        <v>8219</v>
      </c>
      <c r="O14" s="2">
        <v>4414157</v>
      </c>
      <c r="P14" s="2">
        <f t="shared" si="6"/>
        <v>1.8619636773227595</v>
      </c>
      <c r="R14" s="2">
        <f t="shared" si="0"/>
        <v>56196</v>
      </c>
      <c r="S14" s="2">
        <v>0.25</v>
      </c>
      <c r="T14" s="2">
        <v>0.17</v>
      </c>
      <c r="U14" s="2">
        <v>8.5000000000000006E-2</v>
      </c>
      <c r="W14" s="2">
        <f t="shared" si="1"/>
        <v>0.86573314880155738</v>
      </c>
      <c r="X14" s="2">
        <f t="shared" si="5"/>
        <v>0.12804452100279451</v>
      </c>
      <c r="Y14" s="2">
        <f t="shared" si="2"/>
        <v>14311.050652273039</v>
      </c>
      <c r="Z14" s="2"/>
      <c r="AA14" s="2">
        <f t="shared" si="3"/>
        <v>1.135074020877077E-2</v>
      </c>
    </row>
    <row r="15" spans="1:35" x14ac:dyDescent="0.35">
      <c r="A15" s="2">
        <v>2000</v>
      </c>
      <c r="B15" s="2" t="s">
        <v>20</v>
      </c>
      <c r="C15" s="2" t="s">
        <v>31</v>
      </c>
      <c r="D15" s="2" t="s">
        <v>27</v>
      </c>
      <c r="E15" s="2">
        <v>99192</v>
      </c>
      <c r="F15" s="2">
        <v>4342851</v>
      </c>
      <c r="G15" s="2">
        <f t="shared" si="4"/>
        <v>2.2840295464891611E-2</v>
      </c>
      <c r="H15" s="2"/>
      <c r="I15" s="2">
        <v>2000</v>
      </c>
      <c r="J15" s="2" t="s">
        <v>20</v>
      </c>
      <c r="K15" s="2" t="s">
        <v>31</v>
      </c>
      <c r="L15" s="2" t="s">
        <v>27</v>
      </c>
      <c r="M15" s="2" t="s">
        <v>23</v>
      </c>
      <c r="N15" s="2">
        <v>10455</v>
      </c>
      <c r="O15" s="2">
        <v>4342851</v>
      </c>
      <c r="P15" s="2">
        <f t="shared" si="6"/>
        <v>2.4074047210000988</v>
      </c>
      <c r="R15" s="2">
        <f t="shared" si="0"/>
        <v>88737</v>
      </c>
      <c r="S15" s="2">
        <v>0.34</v>
      </c>
      <c r="T15" s="2">
        <v>0.31</v>
      </c>
      <c r="U15" s="2">
        <v>6.9000000000000006E-2</v>
      </c>
      <c r="W15" s="2">
        <f t="shared" si="1"/>
        <v>0.85876907317073181</v>
      </c>
      <c r="X15" s="2">
        <f t="shared" si="5"/>
        <v>0.13294331676275148</v>
      </c>
      <c r="Y15" s="2">
        <f t="shared" si="2"/>
        <v>20775.421759576282</v>
      </c>
      <c r="Z15" s="2"/>
      <c r="AA15" s="2">
        <f t="shared" si="3"/>
        <v>1.805647447734765E-2</v>
      </c>
    </row>
    <row r="16" spans="1:35" x14ac:dyDescent="0.35">
      <c r="A16" s="2">
        <v>2000</v>
      </c>
      <c r="B16" s="2" t="s">
        <v>20</v>
      </c>
      <c r="C16" s="2" t="s">
        <v>31</v>
      </c>
      <c r="D16" s="2" t="s">
        <v>28</v>
      </c>
      <c r="E16" s="2">
        <v>144806</v>
      </c>
      <c r="F16" s="2">
        <v>3907083</v>
      </c>
      <c r="G16" s="2">
        <f t="shared" si="4"/>
        <v>3.7062432510392027E-2</v>
      </c>
      <c r="H16" s="2"/>
      <c r="I16" s="2">
        <v>2000</v>
      </c>
      <c r="J16" s="2" t="s">
        <v>20</v>
      </c>
      <c r="K16" s="2" t="s">
        <v>31</v>
      </c>
      <c r="L16" s="2" t="s">
        <v>28</v>
      </c>
      <c r="M16" s="2" t="s">
        <v>23</v>
      </c>
      <c r="N16" s="2">
        <v>10613</v>
      </c>
      <c r="O16" s="2">
        <v>3907083</v>
      </c>
      <c r="P16" s="2">
        <f t="shared" si="6"/>
        <v>2.7163487440630258</v>
      </c>
      <c r="R16" s="2">
        <f t="shared" si="0"/>
        <v>134193</v>
      </c>
      <c r="S16" s="2">
        <v>0.43</v>
      </c>
      <c r="T16" s="2">
        <v>0.33</v>
      </c>
      <c r="U16" s="2">
        <v>5.6000000000000001E-2</v>
      </c>
      <c r="W16" s="2">
        <f t="shared" si="1"/>
        <v>0.84169926599453493</v>
      </c>
      <c r="X16" s="2">
        <f t="shared" si="5"/>
        <v>0.12017788119805368</v>
      </c>
      <c r="Y16" s="2">
        <f t="shared" si="2"/>
        <v>25059.984721610417</v>
      </c>
      <c r="Z16" s="2"/>
      <c r="AA16" s="2">
        <f t="shared" si="3"/>
        <v>3.0648444191840714E-2</v>
      </c>
    </row>
    <row r="17" spans="1:27" x14ac:dyDescent="0.35">
      <c r="A17" s="2">
        <v>2000</v>
      </c>
      <c r="B17" s="2" t="s">
        <v>20</v>
      </c>
      <c r="C17" s="2" t="s">
        <v>31</v>
      </c>
      <c r="D17" s="2" t="s">
        <v>29</v>
      </c>
      <c r="E17" s="2">
        <v>176553</v>
      </c>
      <c r="F17" s="2">
        <v>2808414</v>
      </c>
      <c r="G17" s="2">
        <f t="shared" si="4"/>
        <v>6.2865731334482741E-2</v>
      </c>
      <c r="H17" s="2"/>
      <c r="I17" s="2">
        <v>2000</v>
      </c>
      <c r="J17" s="2" t="s">
        <v>20</v>
      </c>
      <c r="K17" s="2" t="s">
        <v>31</v>
      </c>
      <c r="L17" s="2" t="s">
        <v>29</v>
      </c>
      <c r="M17" s="2" t="s">
        <v>23</v>
      </c>
      <c r="N17" s="2">
        <v>7698</v>
      </c>
      <c r="O17" s="2">
        <v>2808414</v>
      </c>
      <c r="P17" s="2">
        <f t="shared" si="6"/>
        <v>2.7410488624540399</v>
      </c>
      <c r="R17" s="2">
        <f t="shared" si="0"/>
        <v>168855</v>
      </c>
      <c r="S17" s="2">
        <v>0.85</v>
      </c>
      <c r="T17" s="2">
        <v>0.57999999999999996</v>
      </c>
      <c r="U17" s="2">
        <v>3.9E-2</v>
      </c>
      <c r="W17" s="2">
        <f t="shared" si="1"/>
        <v>0.68989972720187054</v>
      </c>
      <c r="X17" s="2">
        <f t="shared" si="5"/>
        <v>7.1096950459994951E-2</v>
      </c>
      <c r="Y17" s="2">
        <f t="shared" si="2"/>
        <v>17315.923669922449</v>
      </c>
      <c r="Z17" s="2">
        <f>SUM(Y11:Y17)/ SUM(E11:E17)</f>
        <v>0.16157289381479134</v>
      </c>
      <c r="AA17" s="2">
        <f t="shared" si="3"/>
        <v>5.6700000900891945E-2</v>
      </c>
    </row>
    <row r="18" spans="1:27" x14ac:dyDescent="0.35">
      <c r="A18" s="2">
        <v>2000</v>
      </c>
      <c r="B18" s="2" t="s">
        <v>20</v>
      </c>
      <c r="C18" s="2" t="s">
        <v>31</v>
      </c>
      <c r="D18" s="2" t="s">
        <v>30</v>
      </c>
      <c r="E18" s="2">
        <v>406352</v>
      </c>
      <c r="F18" s="2">
        <v>2728892</v>
      </c>
      <c r="G18" s="2">
        <f t="shared" si="4"/>
        <v>0.14890732209262952</v>
      </c>
      <c r="H18" s="2"/>
      <c r="I18" s="2">
        <v>2000</v>
      </c>
      <c r="J18" s="2" t="s">
        <v>20</v>
      </c>
      <c r="K18" s="2" t="s">
        <v>31</v>
      </c>
      <c r="L18" s="2" t="s">
        <v>30</v>
      </c>
      <c r="M18" s="2" t="s">
        <v>23</v>
      </c>
      <c r="N18" s="2">
        <v>5893</v>
      </c>
      <c r="O18" s="2">
        <v>2728892</v>
      </c>
      <c r="P18" s="2">
        <f t="shared" si="6"/>
        <v>2.1594845087310164</v>
      </c>
      <c r="R18" s="2">
        <f t="shared" si="0"/>
        <v>400459</v>
      </c>
      <c r="S18" s="2">
        <v>0.89</v>
      </c>
      <c r="T18" s="2">
        <v>0.61</v>
      </c>
      <c r="U18" s="2">
        <v>3.9E-2</v>
      </c>
      <c r="W18" s="2">
        <f t="shared" si="1"/>
        <v>0.5878646054641099</v>
      </c>
      <c r="X18" s="2">
        <f t="shared" si="5"/>
        <v>4.8304259739395998E-2</v>
      </c>
      <c r="Y18" s="2">
        <f t="shared" si="2"/>
        <v>22808.161670978781</v>
      </c>
      <c r="Z18" s="2">
        <f>SUM(Y11:Y18)/ SUM(E11:E18)</f>
        <v>0.11855441641677533</v>
      </c>
      <c r="AA18" s="2">
        <f t="shared" si="3"/>
        <v>0.1405492919210512</v>
      </c>
    </row>
    <row r="19" spans="1:27" x14ac:dyDescent="0.35">
      <c r="A19" s="2">
        <v>2000</v>
      </c>
      <c r="B19" s="2" t="s">
        <v>32</v>
      </c>
      <c r="C19" s="2" t="s">
        <v>21</v>
      </c>
      <c r="D19" s="2" t="s">
        <v>22</v>
      </c>
      <c r="E19" s="2">
        <v>10563</v>
      </c>
      <c r="F19" s="2">
        <v>860621</v>
      </c>
      <c r="G19" s="2">
        <f t="shared" si="4"/>
        <v>1.2273695389724396E-2</v>
      </c>
      <c r="H19" s="2"/>
      <c r="I19" s="2">
        <v>2000</v>
      </c>
      <c r="J19" s="2" t="s">
        <v>32</v>
      </c>
      <c r="K19" s="2" t="s">
        <v>21</v>
      </c>
      <c r="L19" s="2" t="s">
        <v>22</v>
      </c>
      <c r="M19" s="2" t="s">
        <v>23</v>
      </c>
      <c r="N19" s="2">
        <v>864</v>
      </c>
      <c r="O19" s="2">
        <v>860621</v>
      </c>
      <c r="P19" s="2">
        <f t="shared" si="6"/>
        <v>1.0039262346607856</v>
      </c>
      <c r="R19" s="2">
        <f t="shared" si="0"/>
        <v>9699</v>
      </c>
      <c r="S19" s="2">
        <v>0.11</v>
      </c>
      <c r="T19" s="2">
        <v>0.06</v>
      </c>
      <c r="U19" s="2">
        <v>0.29699999999999999</v>
      </c>
      <c r="W19" s="2">
        <f t="shared" si="1"/>
        <v>0.89043019675925927</v>
      </c>
      <c r="X19" s="2">
        <f t="shared" si="5"/>
        <v>0.23317456013195317</v>
      </c>
      <c r="Y19" s="2">
        <f t="shared" si="2"/>
        <v>3030.8917487198137</v>
      </c>
      <c r="Z19" s="2"/>
      <c r="AA19" s="2">
        <f t="shared" si="3"/>
        <v>8.7519456895429996E-3</v>
      </c>
    </row>
    <row r="20" spans="1:27" x14ac:dyDescent="0.35">
      <c r="A20" s="2">
        <v>2000</v>
      </c>
      <c r="B20" s="2" t="s">
        <v>32</v>
      </c>
      <c r="C20" s="2" t="s">
        <v>21</v>
      </c>
      <c r="D20" s="2" t="s">
        <v>24</v>
      </c>
      <c r="E20" s="2">
        <v>10787</v>
      </c>
      <c r="F20" s="2">
        <v>607295</v>
      </c>
      <c r="G20" s="2">
        <f t="shared" si="4"/>
        <v>1.7762372487835403E-2</v>
      </c>
      <c r="I20" s="2">
        <v>2000</v>
      </c>
      <c r="J20" s="2" t="s">
        <v>32</v>
      </c>
      <c r="K20" s="2" t="s">
        <v>21</v>
      </c>
      <c r="L20" s="2" t="s">
        <v>24</v>
      </c>
      <c r="M20" s="2" t="s">
        <v>23</v>
      </c>
      <c r="N20" s="2">
        <v>1125</v>
      </c>
      <c r="O20" s="2">
        <v>607295</v>
      </c>
      <c r="P20" s="2">
        <f t="shared" si="6"/>
        <v>1.8524769675363704</v>
      </c>
      <c r="R20" s="2">
        <f t="shared" si="0"/>
        <v>9662</v>
      </c>
      <c r="S20" s="2">
        <v>0.18</v>
      </c>
      <c r="T20" s="2">
        <v>0.05</v>
      </c>
      <c r="U20" s="2">
        <v>0.186</v>
      </c>
      <c r="W20" s="2">
        <f t="shared" si="1"/>
        <v>0.90283279999999999</v>
      </c>
      <c r="X20" s="2">
        <f t="shared" si="5"/>
        <v>0.26734526344908133</v>
      </c>
      <c r="Y20" s="2">
        <f t="shared" si="2"/>
        <v>3598.7768354450241</v>
      </c>
      <c r="Z20" s="2"/>
      <c r="AA20" s="2">
        <f t="shared" si="3"/>
        <v>1.1836460310977327E-2</v>
      </c>
    </row>
    <row r="21" spans="1:27" x14ac:dyDescent="0.35">
      <c r="A21" s="2">
        <v>2000</v>
      </c>
      <c r="B21" s="2" t="s">
        <v>32</v>
      </c>
      <c r="C21" s="2" t="s">
        <v>21</v>
      </c>
      <c r="D21" s="2" t="s">
        <v>25</v>
      </c>
      <c r="E21" s="2">
        <v>11891</v>
      </c>
      <c r="F21" s="2">
        <v>482966</v>
      </c>
      <c r="G21" s="2">
        <f t="shared" si="4"/>
        <v>2.4620780758894002E-2</v>
      </c>
      <c r="I21" s="2">
        <v>2000</v>
      </c>
      <c r="J21" s="2" t="s">
        <v>32</v>
      </c>
      <c r="K21" s="2" t="s">
        <v>21</v>
      </c>
      <c r="L21" s="2" t="s">
        <v>25</v>
      </c>
      <c r="M21" s="2" t="s">
        <v>23</v>
      </c>
      <c r="N21" s="2">
        <v>1312</v>
      </c>
      <c r="O21" s="2">
        <v>482966</v>
      </c>
      <c r="P21" s="2">
        <f t="shared" si="6"/>
        <v>2.7165473345949818</v>
      </c>
      <c r="R21" s="2">
        <f t="shared" si="0"/>
        <v>10579</v>
      </c>
      <c r="S21" s="2">
        <v>0.31</v>
      </c>
      <c r="T21" s="2">
        <v>0.12</v>
      </c>
      <c r="U21" s="2">
        <v>0.111</v>
      </c>
      <c r="W21" s="2">
        <f t="shared" si="1"/>
        <v>0.8858845579268293</v>
      </c>
      <c r="X21" s="2">
        <f t="shared" si="5"/>
        <v>0.23442397461572748</v>
      </c>
      <c r="Y21" s="2">
        <f t="shared" si="2"/>
        <v>3642.2517674597811</v>
      </c>
      <c r="Z21" s="2"/>
      <c r="AA21" s="2">
        <f t="shared" si="3"/>
        <v>1.7079355964064177E-2</v>
      </c>
    </row>
    <row r="22" spans="1:27" x14ac:dyDescent="0.35">
      <c r="A22" s="2">
        <v>2000</v>
      </c>
      <c r="B22" s="2" t="s">
        <v>32</v>
      </c>
      <c r="C22" s="2" t="s">
        <v>21</v>
      </c>
      <c r="D22" s="2" t="s">
        <v>26</v>
      </c>
      <c r="E22" s="2">
        <v>13505</v>
      </c>
      <c r="F22" s="2">
        <v>384337</v>
      </c>
      <c r="G22" s="2">
        <f t="shared" si="4"/>
        <v>3.5138433197948675E-2</v>
      </c>
      <c r="I22" s="2">
        <v>2000</v>
      </c>
      <c r="J22" s="2" t="s">
        <v>32</v>
      </c>
      <c r="K22" s="2" t="s">
        <v>21</v>
      </c>
      <c r="L22" s="2" t="s">
        <v>26</v>
      </c>
      <c r="M22" s="2" t="s">
        <v>23</v>
      </c>
      <c r="N22" s="2">
        <v>1661</v>
      </c>
      <c r="O22" s="2">
        <v>384337</v>
      </c>
      <c r="P22" s="2">
        <f t="shared" si="6"/>
        <v>4.3217280667747318</v>
      </c>
      <c r="R22" s="2">
        <f t="shared" si="0"/>
        <v>11844</v>
      </c>
      <c r="S22" s="2">
        <v>0.43</v>
      </c>
      <c r="T22" s="2">
        <v>0.22</v>
      </c>
      <c r="U22" s="2">
        <v>7.2999999999999995E-2</v>
      </c>
      <c r="W22" s="2">
        <f t="shared" si="1"/>
        <v>0.9005027633955448</v>
      </c>
      <c r="X22" s="2">
        <f t="shared" si="5"/>
        <v>0.24730572948009102</v>
      </c>
      <c r="Y22" s="2">
        <f t="shared" si="2"/>
        <v>4424.8241499621981</v>
      </c>
      <c r="Z22" s="2"/>
      <c r="AA22" s="2">
        <f t="shared" si="3"/>
        <v>2.3625557388536108E-2</v>
      </c>
    </row>
    <row r="23" spans="1:27" x14ac:dyDescent="0.35">
      <c r="A23" s="2">
        <v>2000</v>
      </c>
      <c r="B23" s="2" t="s">
        <v>32</v>
      </c>
      <c r="C23" s="2" t="s">
        <v>21</v>
      </c>
      <c r="D23" s="2" t="s">
        <v>27</v>
      </c>
      <c r="E23" s="2">
        <v>15566</v>
      </c>
      <c r="F23" s="2">
        <v>299120</v>
      </c>
      <c r="G23" s="2">
        <f t="shared" si="4"/>
        <v>5.2039315324953199E-2</v>
      </c>
      <c r="I23" s="2">
        <v>2000</v>
      </c>
      <c r="J23" s="2" t="s">
        <v>32</v>
      </c>
      <c r="K23" s="2" t="s">
        <v>21</v>
      </c>
      <c r="L23" s="2" t="s">
        <v>27</v>
      </c>
      <c r="M23" s="2" t="s">
        <v>23</v>
      </c>
      <c r="N23" s="2">
        <v>1680</v>
      </c>
      <c r="O23" s="2">
        <v>299120</v>
      </c>
      <c r="P23" s="2">
        <f t="shared" si="6"/>
        <v>5.6164749933137204</v>
      </c>
      <c r="R23" s="2">
        <f t="shared" si="0"/>
        <v>13886</v>
      </c>
      <c r="S23" s="2">
        <v>0.63</v>
      </c>
      <c r="T23" s="2">
        <v>0.35</v>
      </c>
      <c r="U23" s="2">
        <v>4.5999999999999999E-2</v>
      </c>
      <c r="W23" s="2">
        <f t="shared" si="1"/>
        <v>0.88783000000000001</v>
      </c>
      <c r="X23" s="2">
        <f t="shared" si="5"/>
        <v>0.20497192436914036</v>
      </c>
      <c r="Y23" s="2">
        <f t="shared" si="2"/>
        <v>4337.7945417898827</v>
      </c>
      <c r="Z23" s="2"/>
      <c r="AA23" s="2">
        <f t="shared" si="3"/>
        <v>3.7537461414181988E-2</v>
      </c>
    </row>
    <row r="24" spans="1:27" x14ac:dyDescent="0.35">
      <c r="A24" s="2">
        <v>2000</v>
      </c>
      <c r="B24" s="2" t="s">
        <v>32</v>
      </c>
      <c r="C24" s="2" t="s">
        <v>21</v>
      </c>
      <c r="D24" s="2" t="s">
        <v>28</v>
      </c>
      <c r="E24" s="2">
        <v>15682</v>
      </c>
      <c r="F24" s="2">
        <v>211634</v>
      </c>
      <c r="G24" s="2">
        <f t="shared" si="4"/>
        <v>7.4099624823988589E-2</v>
      </c>
      <c r="I24" s="2">
        <v>2000</v>
      </c>
      <c r="J24" s="2" t="s">
        <v>32</v>
      </c>
      <c r="K24" s="2" t="s">
        <v>21</v>
      </c>
      <c r="L24" s="2" t="s">
        <v>28</v>
      </c>
      <c r="M24" s="2" t="s">
        <v>23</v>
      </c>
      <c r="N24" s="2">
        <v>1390</v>
      </c>
      <c r="O24" s="2">
        <v>211634</v>
      </c>
      <c r="P24" s="2">
        <f t="shared" si="6"/>
        <v>6.5679427691202736</v>
      </c>
      <c r="R24" s="2">
        <f t="shared" si="0"/>
        <v>14292</v>
      </c>
      <c r="S24" s="2">
        <v>0.77</v>
      </c>
      <c r="T24" s="2">
        <v>0.52</v>
      </c>
      <c r="U24" s="2">
        <v>2.7E-2</v>
      </c>
      <c r="W24" s="2">
        <f t="shared" si="1"/>
        <v>0.88276389928057564</v>
      </c>
      <c r="X24" s="2">
        <f t="shared" si="5"/>
        <v>0.14490649612386625</v>
      </c>
      <c r="Y24" s="2">
        <f t="shared" si="2"/>
        <v>3298.0454626022965</v>
      </c>
      <c r="Z24" s="2"/>
      <c r="AA24" s="2">
        <f t="shared" si="3"/>
        <v>5.8515902630946366E-2</v>
      </c>
    </row>
    <row r="25" spans="1:27" x14ac:dyDescent="0.35">
      <c r="A25" s="2">
        <v>2000</v>
      </c>
      <c r="B25" s="2" t="s">
        <v>32</v>
      </c>
      <c r="C25" s="2" t="s">
        <v>21</v>
      </c>
      <c r="D25" s="2" t="s">
        <v>29</v>
      </c>
      <c r="E25" s="2">
        <v>12344</v>
      </c>
      <c r="F25" s="2">
        <v>118627</v>
      </c>
      <c r="G25" s="2">
        <f t="shared" si="4"/>
        <v>0.10405725509369705</v>
      </c>
      <c r="I25" s="2">
        <v>2000</v>
      </c>
      <c r="J25" s="2" t="s">
        <v>32</v>
      </c>
      <c r="K25" s="2" t="s">
        <v>21</v>
      </c>
      <c r="L25" s="2" t="s">
        <v>29</v>
      </c>
      <c r="M25" s="2" t="s">
        <v>23</v>
      </c>
      <c r="N25" s="2">
        <v>732</v>
      </c>
      <c r="O25" s="2">
        <v>118627</v>
      </c>
      <c r="P25" s="2">
        <f t="shared" si="6"/>
        <v>6.170601970883526</v>
      </c>
      <c r="R25" s="2">
        <f t="shared" si="0"/>
        <v>11612</v>
      </c>
      <c r="S25" s="2">
        <v>1</v>
      </c>
      <c r="T25" s="2">
        <v>0.89</v>
      </c>
      <c r="U25" s="2">
        <v>1.6E-2</v>
      </c>
      <c r="W25" s="2">
        <f t="shared" si="1"/>
        <v>0.83794125683060106</v>
      </c>
      <c r="X25" s="2">
        <f t="shared" si="5"/>
        <v>7.9399985210689999E-2</v>
      </c>
      <c r="Y25" s="2">
        <f t="shared" si="2"/>
        <v>1535.3656282665322</v>
      </c>
      <c r="Z25" s="2">
        <f>SUM(Y19:Y25)/ SUM(E19:E25)</f>
        <v>0.26420720111409962</v>
      </c>
      <c r="AA25" s="2">
        <f t="shared" si="3"/>
        <v>9.1114454312538187E-2</v>
      </c>
    </row>
    <row r="26" spans="1:27" x14ac:dyDescent="0.35">
      <c r="A26" s="2">
        <v>2000</v>
      </c>
      <c r="B26" s="2" t="s">
        <v>32</v>
      </c>
      <c r="C26" s="2" t="s">
        <v>21</v>
      </c>
      <c r="D26" s="2" t="s">
        <v>30</v>
      </c>
      <c r="E26" s="2">
        <v>14560</v>
      </c>
      <c r="F26" s="2">
        <v>86713</v>
      </c>
      <c r="G26" s="2">
        <f t="shared" si="4"/>
        <v>0.16791023260641427</v>
      </c>
      <c r="I26" s="2">
        <v>2000</v>
      </c>
      <c r="J26" s="2" t="s">
        <v>32</v>
      </c>
      <c r="K26" s="2" t="s">
        <v>21</v>
      </c>
      <c r="L26" s="2" t="s">
        <v>30</v>
      </c>
      <c r="M26" s="2" t="s">
        <v>23</v>
      </c>
      <c r="N26" s="2">
        <v>488</v>
      </c>
      <c r="O26" s="2">
        <v>86713</v>
      </c>
      <c r="P26" s="2">
        <f t="shared" si="6"/>
        <v>5.6277605434017968</v>
      </c>
      <c r="R26" s="2">
        <f t="shared" si="0"/>
        <v>14072</v>
      </c>
      <c r="S26" s="2">
        <v>1.24</v>
      </c>
      <c r="T26" s="2">
        <v>0.87</v>
      </c>
      <c r="U26" s="2">
        <v>1.6E-2</v>
      </c>
      <c r="W26" s="2">
        <f t="shared" si="1"/>
        <v>0.77966368852459011</v>
      </c>
      <c r="X26" s="2">
        <f t="shared" si="5"/>
        <v>6.779652629092689E-2</v>
      </c>
      <c r="Y26" s="2">
        <f t="shared" si="2"/>
        <v>1334.5085979659232</v>
      </c>
      <c r="Z26" s="2">
        <f>SUM(Y19:Y26)/ SUM(E19:E26)</f>
        <v>0.24025680882582562</v>
      </c>
      <c r="AA26" s="2">
        <f t="shared" si="3"/>
        <v>0.15252028417923583</v>
      </c>
    </row>
    <row r="27" spans="1:27" x14ac:dyDescent="0.35">
      <c r="A27" s="2">
        <v>2000</v>
      </c>
      <c r="B27" s="2" t="s">
        <v>32</v>
      </c>
      <c r="C27" s="2" t="s">
        <v>31</v>
      </c>
      <c r="D27" s="2" t="s">
        <v>22</v>
      </c>
      <c r="E27" s="2">
        <v>43267</v>
      </c>
      <c r="F27" s="2">
        <v>7354413</v>
      </c>
      <c r="G27" s="2">
        <f t="shared" si="4"/>
        <v>5.8831343847564723E-3</v>
      </c>
      <c r="I27" s="2">
        <v>2000</v>
      </c>
      <c r="J27" s="2" t="s">
        <v>32</v>
      </c>
      <c r="K27" s="2" t="s">
        <v>31</v>
      </c>
      <c r="L27" s="2" t="s">
        <v>22</v>
      </c>
      <c r="M27" s="2" t="s">
        <v>23</v>
      </c>
      <c r="N27" s="2">
        <v>3641</v>
      </c>
      <c r="O27" s="2">
        <v>7354413</v>
      </c>
      <c r="P27" s="2">
        <f t="shared" si="6"/>
        <v>0.49507690144679123</v>
      </c>
      <c r="R27" s="2">
        <f t="shared" si="0"/>
        <v>39626</v>
      </c>
      <c r="S27" s="2">
        <v>0.11</v>
      </c>
      <c r="T27" s="2">
        <v>0.06</v>
      </c>
      <c r="U27" s="2">
        <v>0.29699999999999999</v>
      </c>
      <c r="W27" s="2">
        <f t="shared" si="1"/>
        <v>0.77781229607250757</v>
      </c>
      <c r="X27" s="2">
        <f t="shared" si="5"/>
        <v>0.108070191686347</v>
      </c>
      <c r="Y27" s="2">
        <f t="shared" si="2"/>
        <v>7114.4039857631869</v>
      </c>
      <c r="Z27" s="2"/>
      <c r="AA27" s="2">
        <f t="shared" si="3"/>
        <v>4.9157690782713473E-3</v>
      </c>
    </row>
    <row r="28" spans="1:27" x14ac:dyDescent="0.35">
      <c r="A28" s="2">
        <v>2000</v>
      </c>
      <c r="B28" s="2" t="s">
        <v>32</v>
      </c>
      <c r="C28" s="2" t="s">
        <v>31</v>
      </c>
      <c r="D28" s="2" t="s">
        <v>24</v>
      </c>
      <c r="E28" s="2">
        <v>52048</v>
      </c>
      <c r="F28" s="2">
        <v>5626391</v>
      </c>
      <c r="G28" s="2">
        <f t="shared" si="4"/>
        <v>9.2506901848805039E-3</v>
      </c>
      <c r="I28" s="2">
        <v>2000</v>
      </c>
      <c r="J28" s="2" t="s">
        <v>32</v>
      </c>
      <c r="K28" s="2" t="s">
        <v>31</v>
      </c>
      <c r="L28" s="2" t="s">
        <v>24</v>
      </c>
      <c r="M28" s="2" t="s">
        <v>23</v>
      </c>
      <c r="N28" s="2">
        <v>6274</v>
      </c>
      <c r="O28" s="2">
        <v>5626391</v>
      </c>
      <c r="P28" s="2">
        <f t="shared" si="6"/>
        <v>1.1151020254369097</v>
      </c>
      <c r="R28" s="2">
        <f t="shared" si="0"/>
        <v>45774</v>
      </c>
      <c r="S28" s="2">
        <v>0.18</v>
      </c>
      <c r="T28" s="2">
        <v>0.05</v>
      </c>
      <c r="U28" s="2">
        <v>0.186</v>
      </c>
      <c r="W28" s="2">
        <f t="shared" si="1"/>
        <v>0.83857979279566475</v>
      </c>
      <c r="X28" s="2">
        <f t="shared" si="5"/>
        <v>0.15964341958978231</v>
      </c>
      <c r="Y28" s="2">
        <f t="shared" si="2"/>
        <v>12568.767508302695</v>
      </c>
      <c r="Z28" s="2"/>
      <c r="AA28" s="2">
        <f t="shared" si="3"/>
        <v>7.0167950452958748E-3</v>
      </c>
    </row>
    <row r="29" spans="1:27" x14ac:dyDescent="0.35">
      <c r="A29" s="2">
        <v>2000</v>
      </c>
      <c r="B29" s="2" t="s">
        <v>32</v>
      </c>
      <c r="C29" s="2" t="s">
        <v>31</v>
      </c>
      <c r="D29" s="2" t="s">
        <v>25</v>
      </c>
      <c r="E29" s="2">
        <v>65066</v>
      </c>
      <c r="F29" s="2">
        <v>4441007</v>
      </c>
      <c r="G29" s="2">
        <f t="shared" si="4"/>
        <v>1.465118159012134E-2</v>
      </c>
      <c r="I29" s="2">
        <v>2000</v>
      </c>
      <c r="J29" s="2" t="s">
        <v>32</v>
      </c>
      <c r="K29" s="2" t="s">
        <v>31</v>
      </c>
      <c r="L29" s="2" t="s">
        <v>25</v>
      </c>
      <c r="M29" s="2" t="s">
        <v>23</v>
      </c>
      <c r="N29" s="2">
        <v>8905</v>
      </c>
      <c r="O29" s="2">
        <v>4441007</v>
      </c>
      <c r="P29" s="2">
        <f t="shared" si="6"/>
        <v>2.0051758531342103</v>
      </c>
      <c r="R29" s="2">
        <f t="shared" si="0"/>
        <v>56161</v>
      </c>
      <c r="S29" s="2">
        <v>0.31</v>
      </c>
      <c r="T29" s="2">
        <v>0.12</v>
      </c>
      <c r="U29" s="2">
        <v>0.111</v>
      </c>
      <c r="W29" s="2">
        <f t="shared" si="1"/>
        <v>0.84540009320606402</v>
      </c>
      <c r="X29" s="2">
        <f t="shared" si="5"/>
        <v>0.17152160499529576</v>
      </c>
      <c r="Y29" s="2">
        <f t="shared" si="2"/>
        <v>17161.112688140805</v>
      </c>
      <c r="Z29" s="2"/>
      <c r="AA29" s="2">
        <f t="shared" si="3"/>
        <v>1.0786942536199379E-2</v>
      </c>
    </row>
    <row r="30" spans="1:27" x14ac:dyDescent="0.35">
      <c r="A30" s="2">
        <v>2000</v>
      </c>
      <c r="B30" s="2" t="s">
        <v>32</v>
      </c>
      <c r="C30" s="2" t="s">
        <v>31</v>
      </c>
      <c r="D30" s="2" t="s">
        <v>26</v>
      </c>
      <c r="E30" s="2">
        <v>88182</v>
      </c>
      <c r="F30" s="2">
        <v>3859032</v>
      </c>
      <c r="G30" s="2">
        <f t="shared" si="4"/>
        <v>2.2850808181948221E-2</v>
      </c>
      <c r="I30" s="2">
        <v>2000</v>
      </c>
      <c r="J30" s="2" t="s">
        <v>32</v>
      </c>
      <c r="K30" s="2" t="s">
        <v>31</v>
      </c>
      <c r="L30" s="2" t="s">
        <v>26</v>
      </c>
      <c r="M30" s="2" t="s">
        <v>23</v>
      </c>
      <c r="N30" s="2">
        <v>12313</v>
      </c>
      <c r="O30" s="2">
        <v>3859032</v>
      </c>
      <c r="P30" s="2">
        <f t="shared" si="6"/>
        <v>3.1906965270046999</v>
      </c>
      <c r="R30" s="2">
        <f t="shared" si="0"/>
        <v>75869</v>
      </c>
      <c r="S30" s="2">
        <v>0.43</v>
      </c>
      <c r="T30" s="2">
        <v>0.22</v>
      </c>
      <c r="U30" s="2">
        <v>7.2999999999999995E-2</v>
      </c>
      <c r="W30" s="2">
        <f t="shared" si="1"/>
        <v>0.86523318768780955</v>
      </c>
      <c r="X30" s="2">
        <f t="shared" si="5"/>
        <v>0.18252163915165398</v>
      </c>
      <c r="Y30" s="2">
        <f t="shared" si="2"/>
        <v>24501.350480796835</v>
      </c>
      <c r="Z30" s="2"/>
      <c r="AA30" s="2">
        <f t="shared" si="3"/>
        <v>1.6501715849778692E-2</v>
      </c>
    </row>
    <row r="31" spans="1:27" x14ac:dyDescent="0.35">
      <c r="A31" s="2">
        <v>2000</v>
      </c>
      <c r="B31" s="2" t="s">
        <v>32</v>
      </c>
      <c r="C31" s="2" t="s">
        <v>31</v>
      </c>
      <c r="D31" s="2" t="s">
        <v>27</v>
      </c>
      <c r="E31" s="2">
        <v>125197</v>
      </c>
      <c r="F31" s="2">
        <v>3484388</v>
      </c>
      <c r="G31" s="2">
        <f t="shared" si="4"/>
        <v>3.5930843522592779E-2</v>
      </c>
      <c r="I31" s="2">
        <v>2000</v>
      </c>
      <c r="J31" s="2" t="s">
        <v>32</v>
      </c>
      <c r="K31" s="2" t="s">
        <v>31</v>
      </c>
      <c r="L31" s="2" t="s">
        <v>27</v>
      </c>
      <c r="M31" s="2" t="s">
        <v>23</v>
      </c>
      <c r="N31" s="2">
        <v>15221</v>
      </c>
      <c r="O31" s="2">
        <v>3484388</v>
      </c>
      <c r="P31" s="2">
        <f t="shared" si="6"/>
        <v>4.3683424463636085</v>
      </c>
      <c r="R31" s="2">
        <f t="shared" si="0"/>
        <v>109976</v>
      </c>
      <c r="S31" s="2">
        <v>0.63</v>
      </c>
      <c r="T31" s="2">
        <v>0.35</v>
      </c>
      <c r="U31" s="2">
        <v>4.5999999999999999E-2</v>
      </c>
      <c r="W31" s="2">
        <f t="shared" si="1"/>
        <v>0.85578053741541293</v>
      </c>
      <c r="X31" s="2">
        <f t="shared" si="5"/>
        <v>0.15799030666583933</v>
      </c>
      <c r="Y31" s="2">
        <f t="shared" si="2"/>
        <v>30400.977525882347</v>
      </c>
      <c r="Z31" s="2"/>
      <c r="AA31" s="2">
        <f t="shared" si="3"/>
        <v>2.7205931852054836E-2</v>
      </c>
    </row>
    <row r="32" spans="1:27" x14ac:dyDescent="0.35">
      <c r="A32" s="2">
        <v>2000</v>
      </c>
      <c r="B32" s="2" t="s">
        <v>32</v>
      </c>
      <c r="C32" s="2" t="s">
        <v>31</v>
      </c>
      <c r="D32" s="2" t="s">
        <v>28</v>
      </c>
      <c r="E32" s="2">
        <v>154451</v>
      </c>
      <c r="F32" s="2">
        <v>2748114</v>
      </c>
      <c r="G32" s="2">
        <f t="shared" si="4"/>
        <v>5.6202544727038249E-2</v>
      </c>
      <c r="I32" s="2">
        <v>2000</v>
      </c>
      <c r="J32" s="2" t="s">
        <v>32</v>
      </c>
      <c r="K32" s="2" t="s">
        <v>31</v>
      </c>
      <c r="L32" s="2" t="s">
        <v>28</v>
      </c>
      <c r="M32" s="2" t="s">
        <v>23</v>
      </c>
      <c r="N32" s="2">
        <v>14059</v>
      </c>
      <c r="O32" s="2">
        <v>2748114</v>
      </c>
      <c r="P32" s="2">
        <f t="shared" si="6"/>
        <v>5.1158721945305032</v>
      </c>
      <c r="R32" s="2">
        <f t="shared" si="0"/>
        <v>140392</v>
      </c>
      <c r="S32" s="2">
        <v>0.77</v>
      </c>
      <c r="T32" s="2">
        <v>0.52</v>
      </c>
      <c r="U32" s="2">
        <v>2.7E-2</v>
      </c>
      <c r="W32" s="2">
        <f t="shared" si="1"/>
        <v>0.84948803044313259</v>
      </c>
      <c r="X32" s="2">
        <f t="shared" si="5"/>
        <v>0.11071592426419613</v>
      </c>
      <c r="Y32" s="2">
        <f t="shared" si="2"/>
        <v>27486.582259299023</v>
      </c>
      <c r="Z32" s="2"/>
      <c r="AA32" s="2">
        <f t="shared" si="3"/>
        <v>4.6200564365488833E-2</v>
      </c>
    </row>
    <row r="33" spans="1:27" x14ac:dyDescent="0.35">
      <c r="A33" s="2">
        <v>2000</v>
      </c>
      <c r="B33" s="2" t="s">
        <v>32</v>
      </c>
      <c r="C33" s="2" t="s">
        <v>31</v>
      </c>
      <c r="D33" s="2" t="s">
        <v>29</v>
      </c>
      <c r="E33" s="2">
        <v>151919</v>
      </c>
      <c r="F33" s="2">
        <v>1670809</v>
      </c>
      <c r="G33" s="2">
        <f t="shared" si="4"/>
        <v>9.0925413976103792E-2</v>
      </c>
      <c r="I33" s="2">
        <v>2000</v>
      </c>
      <c r="J33" s="2" t="s">
        <v>32</v>
      </c>
      <c r="K33" s="2" t="s">
        <v>31</v>
      </c>
      <c r="L33" s="2" t="s">
        <v>29</v>
      </c>
      <c r="M33" s="2" t="s">
        <v>23</v>
      </c>
      <c r="N33" s="2">
        <v>9356</v>
      </c>
      <c r="O33" s="2">
        <v>1670809</v>
      </c>
      <c r="P33" s="2">
        <f t="shared" si="6"/>
        <v>5.5996825489927335</v>
      </c>
      <c r="R33" s="2">
        <f t="shared" si="0"/>
        <v>142563</v>
      </c>
      <c r="S33" s="2">
        <v>1</v>
      </c>
      <c r="T33" s="2">
        <v>0.89</v>
      </c>
      <c r="U33" s="2">
        <v>1.6E-2</v>
      </c>
      <c r="W33" s="2">
        <f t="shared" si="1"/>
        <v>0.82141844805472419</v>
      </c>
      <c r="X33" s="2">
        <f t="shared" si="5"/>
        <v>7.09520443541687E-2</v>
      </c>
      <c r="Y33" s="2">
        <f t="shared" si="2"/>
        <v>17800.327299263354</v>
      </c>
      <c r="Z33" s="2">
        <f>SUM(Y27:Y33)/ SUM(E27:E33)</f>
        <v>0.20148136642619535</v>
      </c>
      <c r="AA33" s="2">
        <f t="shared" si="3"/>
        <v>8.0271696346342791E-2</v>
      </c>
    </row>
    <row r="34" spans="1:27" x14ac:dyDescent="0.35">
      <c r="A34" s="2">
        <v>2000</v>
      </c>
      <c r="B34" s="2" t="s">
        <v>32</v>
      </c>
      <c r="C34" s="2" t="s">
        <v>31</v>
      </c>
      <c r="D34" s="2" t="s">
        <v>30</v>
      </c>
      <c r="E34" s="2">
        <v>196409</v>
      </c>
      <c r="F34" s="2">
        <v>1108629</v>
      </c>
      <c r="G34" s="2">
        <f t="shared" si="4"/>
        <v>0.17716386636106399</v>
      </c>
      <c r="I34" s="2">
        <v>2000</v>
      </c>
      <c r="J34" s="2" t="s">
        <v>32</v>
      </c>
      <c r="K34" s="2" t="s">
        <v>31</v>
      </c>
      <c r="L34" s="2" t="s">
        <v>30</v>
      </c>
      <c r="M34" s="2" t="s">
        <v>23</v>
      </c>
      <c r="N34" s="2">
        <v>5792</v>
      </c>
      <c r="O34" s="2">
        <v>1108629</v>
      </c>
      <c r="P34" s="2">
        <f t="shared" si="6"/>
        <v>5.2244709456454768</v>
      </c>
      <c r="R34" s="2">
        <f t="shared" si="0"/>
        <v>190617</v>
      </c>
      <c r="S34" s="2">
        <v>1.24</v>
      </c>
      <c r="T34" s="2">
        <v>0.87</v>
      </c>
      <c r="U34" s="2">
        <v>1.6E-2</v>
      </c>
      <c r="W34" s="2">
        <f t="shared" si="1"/>
        <v>0.76265539364640877</v>
      </c>
      <c r="X34" s="2">
        <f t="shared" si="5"/>
        <v>6.1761910223140433E-2</v>
      </c>
      <c r="Y34" s="2">
        <f t="shared" si="2"/>
        <v>16190.170081004359</v>
      </c>
      <c r="Z34" s="2">
        <f>SUM(Y27:Y34)/ SUM(E27:E34)</f>
        <v>0.17480533305243989</v>
      </c>
      <c r="AA34" s="2">
        <f t="shared" si="3"/>
        <v>0.1625600899119504</v>
      </c>
    </row>
    <row r="35" spans="1:27" x14ac:dyDescent="0.35">
      <c r="A35" s="2">
        <v>2001</v>
      </c>
      <c r="B35" s="2" t="s">
        <v>20</v>
      </c>
      <c r="C35" s="2" t="s">
        <v>21</v>
      </c>
      <c r="D35" s="2" t="s">
        <v>22</v>
      </c>
      <c r="E35" s="2">
        <v>7552</v>
      </c>
      <c r="F35" s="2">
        <v>1098498</v>
      </c>
      <c r="G35" s="2">
        <f t="shared" si="4"/>
        <v>6.8748418294798897E-3</v>
      </c>
      <c r="I35" s="2">
        <v>2001</v>
      </c>
      <c r="J35" s="2" t="s">
        <v>20</v>
      </c>
      <c r="K35" s="2" t="s">
        <v>21</v>
      </c>
      <c r="L35" s="2" t="s">
        <v>22</v>
      </c>
      <c r="M35" s="2" t="s">
        <v>23</v>
      </c>
      <c r="N35" s="2">
        <v>421</v>
      </c>
      <c r="O35" s="2">
        <v>1098498</v>
      </c>
      <c r="P35" s="2">
        <f t="shared" si="6"/>
        <v>0.38325058397921524</v>
      </c>
      <c r="R35" s="2">
        <f t="shared" si="0"/>
        <v>7131</v>
      </c>
      <c r="S35" s="2">
        <v>0.11</v>
      </c>
      <c r="T35" s="2">
        <v>0.06</v>
      </c>
      <c r="U35" s="2">
        <v>0.20699999999999999</v>
      </c>
      <c r="W35" s="2">
        <f t="shared" si="1"/>
        <v>0.71298152019002381</v>
      </c>
      <c r="X35" s="2">
        <f t="shared" si="5"/>
        <v>5.4992930802120685E-2</v>
      </c>
      <c r="Y35" s="2">
        <f t="shared" si="2"/>
        <v>692.31980954992264</v>
      </c>
      <c r="Z35" s="2"/>
      <c r="AA35" s="2">
        <f t="shared" si="3"/>
        <v>6.2445996173412033E-3</v>
      </c>
    </row>
    <row r="36" spans="1:27" x14ac:dyDescent="0.35">
      <c r="A36" s="2">
        <v>2001</v>
      </c>
      <c r="B36" s="2" t="s">
        <v>20</v>
      </c>
      <c r="C36" s="2" t="s">
        <v>21</v>
      </c>
      <c r="D36" s="2" t="s">
        <v>24</v>
      </c>
      <c r="E36" s="2">
        <v>7868</v>
      </c>
      <c r="F36" s="2">
        <v>770574</v>
      </c>
      <c r="G36" s="2">
        <f t="shared" si="4"/>
        <v>1.0210570302138407E-2</v>
      </c>
      <c r="I36" s="2">
        <v>2001</v>
      </c>
      <c r="J36" s="2" t="s">
        <v>20</v>
      </c>
      <c r="K36" s="2" t="s">
        <v>21</v>
      </c>
      <c r="L36" s="2" t="s">
        <v>24</v>
      </c>
      <c r="M36" s="2" t="s">
        <v>23</v>
      </c>
      <c r="N36" s="2">
        <v>579</v>
      </c>
      <c r="O36" s="2">
        <v>770574</v>
      </c>
      <c r="P36" s="2">
        <f t="shared" si="6"/>
        <v>0.7513879264029153</v>
      </c>
      <c r="R36" s="2">
        <f t="shared" si="0"/>
        <v>7289</v>
      </c>
      <c r="S36" s="2">
        <v>0.13</v>
      </c>
      <c r="T36" s="2">
        <v>7.0000000000000007E-2</v>
      </c>
      <c r="U36" s="2">
        <v>0.17499999999999999</v>
      </c>
      <c r="W36" s="2">
        <f t="shared" si="1"/>
        <v>0.82698683937823836</v>
      </c>
      <c r="X36" s="2">
        <f t="shared" si="5"/>
        <v>0.10303899191936144</v>
      </c>
      <c r="Y36" s="2">
        <f t="shared" si="2"/>
        <v>1229.8765921002255</v>
      </c>
      <c r="Z36" s="2"/>
      <c r="AA36" s="2">
        <f t="shared" si="3"/>
        <v>8.6145177593583162E-3</v>
      </c>
    </row>
    <row r="37" spans="1:27" x14ac:dyDescent="0.35">
      <c r="A37" s="2">
        <v>2001</v>
      </c>
      <c r="B37" s="2" t="s">
        <v>20</v>
      </c>
      <c r="C37" s="2" t="s">
        <v>21</v>
      </c>
      <c r="D37" s="2" t="s">
        <v>25</v>
      </c>
      <c r="E37" s="2">
        <v>9203</v>
      </c>
      <c r="F37" s="2">
        <v>627585</v>
      </c>
      <c r="G37" s="2">
        <f t="shared" si="4"/>
        <v>1.466414907940757E-2</v>
      </c>
      <c r="I37" s="2">
        <v>2001</v>
      </c>
      <c r="J37" s="2" t="s">
        <v>20</v>
      </c>
      <c r="K37" s="2" t="s">
        <v>21</v>
      </c>
      <c r="L37" s="2" t="s">
        <v>25</v>
      </c>
      <c r="M37" s="2" t="s">
        <v>23</v>
      </c>
      <c r="N37" s="2">
        <v>713</v>
      </c>
      <c r="O37" s="2">
        <v>627585</v>
      </c>
      <c r="P37" s="2">
        <f t="shared" si="6"/>
        <v>1.1361010859086818</v>
      </c>
      <c r="R37" s="2">
        <f t="shared" si="0"/>
        <v>8490</v>
      </c>
      <c r="S37" s="2">
        <v>0.2</v>
      </c>
      <c r="T37" s="2">
        <v>0.12</v>
      </c>
      <c r="U37" s="2">
        <v>8.6999999999999994E-2</v>
      </c>
      <c r="W37" s="2">
        <f t="shared" si="1"/>
        <v>0.82395932678821882</v>
      </c>
      <c r="X37" s="2">
        <f t="shared" si="5"/>
        <v>7.8212716860741396E-2</v>
      </c>
      <c r="Y37" s="2">
        <f t="shared" si="2"/>
        <v>1251.5089661476945</v>
      </c>
      <c r="Z37" s="2"/>
      <c r="AA37" s="2">
        <f t="shared" si="3"/>
        <v>1.266998260610484E-2</v>
      </c>
    </row>
    <row r="38" spans="1:27" x14ac:dyDescent="0.35">
      <c r="A38" s="2">
        <v>2001</v>
      </c>
      <c r="B38" s="2" t="s">
        <v>20</v>
      </c>
      <c r="C38" s="2" t="s">
        <v>21</v>
      </c>
      <c r="D38" s="2" t="s">
        <v>26</v>
      </c>
      <c r="E38" s="2">
        <v>11604</v>
      </c>
      <c r="F38" s="2">
        <v>535543</v>
      </c>
      <c r="G38" s="2">
        <f t="shared" si="4"/>
        <v>2.1667727894865586E-2</v>
      </c>
      <c r="I38" s="2">
        <v>2001</v>
      </c>
      <c r="J38" s="2" t="s">
        <v>20</v>
      </c>
      <c r="K38" s="2" t="s">
        <v>21</v>
      </c>
      <c r="L38" s="2" t="s">
        <v>26</v>
      </c>
      <c r="M38" s="2" t="s">
        <v>23</v>
      </c>
      <c r="N38" s="2">
        <v>886</v>
      </c>
      <c r="O38" s="2">
        <v>535543</v>
      </c>
      <c r="P38" s="2">
        <f t="shared" si="6"/>
        <v>1.6543956320967692</v>
      </c>
      <c r="R38" s="2">
        <f t="shared" si="0"/>
        <v>10718</v>
      </c>
      <c r="S38" s="2">
        <v>0.25</v>
      </c>
      <c r="T38" s="2">
        <v>0.17</v>
      </c>
      <c r="U38" s="2">
        <v>8.5000000000000006E-2</v>
      </c>
      <c r="W38" s="2">
        <f t="shared" si="1"/>
        <v>0.8488874153498871</v>
      </c>
      <c r="X38" s="2">
        <f t="shared" si="5"/>
        <v>0.11252384777698823</v>
      </c>
      <c r="Y38" s="2">
        <f t="shared" si="2"/>
        <v>1958.14485047376</v>
      </c>
      <c r="Z38" s="2"/>
      <c r="AA38" s="2">
        <f t="shared" si="3"/>
        <v>1.8011355109722731E-2</v>
      </c>
    </row>
    <row r="39" spans="1:27" x14ac:dyDescent="0.35">
      <c r="A39" s="2">
        <v>2001</v>
      </c>
      <c r="B39" s="2" t="s">
        <v>20</v>
      </c>
      <c r="C39" s="2" t="s">
        <v>21</v>
      </c>
      <c r="D39" s="2" t="s">
        <v>27</v>
      </c>
      <c r="E39" s="2">
        <v>14000</v>
      </c>
      <c r="F39" s="2">
        <v>451033</v>
      </c>
      <c r="G39" s="2">
        <f t="shared" si="4"/>
        <v>3.10398573940266E-2</v>
      </c>
      <c r="I39" s="2">
        <v>2001</v>
      </c>
      <c r="J39" s="2" t="s">
        <v>20</v>
      </c>
      <c r="K39" s="2" t="s">
        <v>21</v>
      </c>
      <c r="L39" s="2" t="s">
        <v>27</v>
      </c>
      <c r="M39" s="2" t="s">
        <v>23</v>
      </c>
      <c r="N39" s="2">
        <v>941</v>
      </c>
      <c r="O39" s="2">
        <v>451033</v>
      </c>
      <c r="P39" s="2">
        <f t="shared" si="6"/>
        <v>2.0863218434127879</v>
      </c>
      <c r="R39" s="2">
        <f t="shared" si="0"/>
        <v>13059</v>
      </c>
      <c r="S39" s="2">
        <v>0.34</v>
      </c>
      <c r="T39" s="2">
        <v>0.31</v>
      </c>
      <c r="U39" s="2">
        <v>6.9000000000000006E-2</v>
      </c>
      <c r="W39" s="2">
        <f t="shared" si="1"/>
        <v>0.83703377258235911</v>
      </c>
      <c r="X39" s="2">
        <f t="shared" si="5"/>
        <v>0.11351955041394376</v>
      </c>
      <c r="Y39" s="2">
        <f t="shared" si="2"/>
        <v>2270.1005888556915</v>
      </c>
      <c r="Z39" s="2"/>
      <c r="AA39" s="2">
        <f t="shared" si="3"/>
        <v>2.6006743212013995E-2</v>
      </c>
    </row>
    <row r="40" spans="1:27" x14ac:dyDescent="0.35">
      <c r="A40" s="2">
        <v>2001</v>
      </c>
      <c r="B40" s="2" t="s">
        <v>20</v>
      </c>
      <c r="C40" s="2" t="s">
        <v>21</v>
      </c>
      <c r="D40" s="2" t="s">
        <v>28</v>
      </c>
      <c r="E40" s="2">
        <v>16974</v>
      </c>
      <c r="F40" s="2">
        <v>361909</v>
      </c>
      <c r="G40" s="2">
        <f t="shared" si="4"/>
        <v>4.69012928664388E-2</v>
      </c>
      <c r="I40" s="2">
        <v>2001</v>
      </c>
      <c r="J40" s="2" t="s">
        <v>20</v>
      </c>
      <c r="K40" s="2" t="s">
        <v>21</v>
      </c>
      <c r="L40" s="2" t="s">
        <v>28</v>
      </c>
      <c r="M40" s="2" t="s">
        <v>23</v>
      </c>
      <c r="N40" s="2">
        <v>855</v>
      </c>
      <c r="O40" s="2">
        <v>361909</v>
      </c>
      <c r="P40" s="2">
        <f t="shared" si="6"/>
        <v>2.36247233420556</v>
      </c>
      <c r="R40" s="2">
        <f t="shared" si="0"/>
        <v>16119</v>
      </c>
      <c r="S40" s="2">
        <v>0.43</v>
      </c>
      <c r="T40" s="2">
        <v>0.33</v>
      </c>
      <c r="U40" s="2">
        <v>5.6000000000000001E-2</v>
      </c>
      <c r="W40" s="2">
        <f t="shared" si="1"/>
        <v>0.81798728654970765</v>
      </c>
      <c r="X40" s="2">
        <f t="shared" si="5"/>
        <v>0.10256846954411214</v>
      </c>
      <c r="Y40" s="2">
        <f t="shared" si="2"/>
        <v>2352.6802905815439</v>
      </c>
      <c r="Z40" s="2"/>
      <c r="AA40" s="2">
        <f t="shared" si="3"/>
        <v>4.04005418749422E-2</v>
      </c>
    </row>
    <row r="41" spans="1:27" x14ac:dyDescent="0.35">
      <c r="A41" s="2">
        <v>2001</v>
      </c>
      <c r="B41" s="2" t="s">
        <v>20</v>
      </c>
      <c r="C41" s="2" t="s">
        <v>21</v>
      </c>
      <c r="D41" s="2" t="s">
        <v>29</v>
      </c>
      <c r="E41" s="2">
        <v>16864</v>
      </c>
      <c r="F41" s="2">
        <v>242527</v>
      </c>
      <c r="G41" s="2">
        <f t="shared" si="4"/>
        <v>6.9534526052769385E-2</v>
      </c>
      <c r="I41" s="2">
        <v>2001</v>
      </c>
      <c r="J41" s="2" t="s">
        <v>20</v>
      </c>
      <c r="K41" s="2" t="s">
        <v>21</v>
      </c>
      <c r="L41" s="2" t="s">
        <v>29</v>
      </c>
      <c r="M41" s="2" t="s">
        <v>23</v>
      </c>
      <c r="N41" s="2">
        <v>545</v>
      </c>
      <c r="O41" s="2">
        <v>242527</v>
      </c>
      <c r="P41" s="2">
        <f t="shared" si="6"/>
        <v>2.2471724797651396</v>
      </c>
      <c r="R41" s="2">
        <f t="shared" si="0"/>
        <v>16319</v>
      </c>
      <c r="S41" s="2">
        <v>0.85</v>
      </c>
      <c r="T41" s="2">
        <v>0.57999999999999996</v>
      </c>
      <c r="U41" s="2">
        <v>3.9E-2</v>
      </c>
      <c r="W41" s="2">
        <f t="shared" si="1"/>
        <v>0.62174688073394491</v>
      </c>
      <c r="X41" s="2">
        <f t="shared" si="5"/>
        <v>5.3031762713619951E-2</v>
      </c>
      <c r="Y41" s="2">
        <f t="shared" si="2"/>
        <v>1204.2773857235638</v>
      </c>
      <c r="Z41" s="2">
        <f>SUM(Y35:Y41)/ SUM(E35:E41)</f>
        <v>0.13036232062609174</v>
      </c>
      <c r="AA41" s="2">
        <f t="shared" si="3"/>
        <v>6.4568986604693235E-2</v>
      </c>
    </row>
    <row r="42" spans="1:27" x14ac:dyDescent="0.35">
      <c r="A42" s="2">
        <v>2001</v>
      </c>
      <c r="B42" s="2" t="s">
        <v>20</v>
      </c>
      <c r="C42" s="2" t="s">
        <v>21</v>
      </c>
      <c r="D42" s="2" t="s">
        <v>30</v>
      </c>
      <c r="E42" s="2">
        <v>32898</v>
      </c>
      <c r="F42" s="2">
        <v>230714</v>
      </c>
      <c r="G42" s="2">
        <f t="shared" si="4"/>
        <v>0.14259212704907376</v>
      </c>
      <c r="I42" s="2">
        <v>2001</v>
      </c>
      <c r="J42" s="2" t="s">
        <v>20</v>
      </c>
      <c r="K42" s="2" t="s">
        <v>21</v>
      </c>
      <c r="L42" s="2" t="s">
        <v>30</v>
      </c>
      <c r="M42" s="2" t="s">
        <v>23</v>
      </c>
      <c r="N42" s="2">
        <v>430</v>
      </c>
      <c r="O42" s="2">
        <v>230714</v>
      </c>
      <c r="P42" s="2">
        <f t="shared" si="6"/>
        <v>1.8637793978692234</v>
      </c>
      <c r="R42" s="2">
        <f t="shared" si="0"/>
        <v>32468</v>
      </c>
      <c r="S42" s="2">
        <v>0.89</v>
      </c>
      <c r="T42" s="2">
        <v>0.61</v>
      </c>
      <c r="U42" s="2">
        <v>3.9E-2</v>
      </c>
      <c r="W42" s="2">
        <f t="shared" si="1"/>
        <v>0.52247567441860465</v>
      </c>
      <c r="X42" s="2">
        <f t="shared" si="5"/>
        <v>3.7265298197175403E-2</v>
      </c>
      <c r="Y42" s="2">
        <f t="shared" si="2"/>
        <v>1434.594241865891</v>
      </c>
      <c r="Z42" s="2">
        <f>SUM(Y35:Y42)/ SUM(E35:E42)</f>
        <v>0.10596088271759696</v>
      </c>
      <c r="AA42" s="2">
        <f t="shared" si="3"/>
        <v>0.13637406381118661</v>
      </c>
    </row>
    <row r="43" spans="1:27" x14ac:dyDescent="0.35">
      <c r="A43" s="2">
        <v>2001</v>
      </c>
      <c r="B43" s="2" t="s">
        <v>20</v>
      </c>
      <c r="C43" s="2" t="s">
        <v>31</v>
      </c>
      <c r="D43" s="2" t="s">
        <v>22</v>
      </c>
      <c r="E43" s="2">
        <v>27436</v>
      </c>
      <c r="F43" s="2">
        <v>7953021</v>
      </c>
      <c r="G43" s="2">
        <f t="shared" si="4"/>
        <v>3.4497582742457236E-3</v>
      </c>
      <c r="I43" s="2">
        <v>2001</v>
      </c>
      <c r="J43" s="2" t="s">
        <v>20</v>
      </c>
      <c r="K43" s="2" t="s">
        <v>31</v>
      </c>
      <c r="L43" s="2" t="s">
        <v>22</v>
      </c>
      <c r="M43" s="2" t="s">
        <v>23</v>
      </c>
      <c r="N43" s="2">
        <v>2593</v>
      </c>
      <c r="O43" s="2">
        <v>7953021</v>
      </c>
      <c r="P43" s="2">
        <f t="shared" si="6"/>
        <v>0.32603962695433597</v>
      </c>
      <c r="R43" s="2">
        <f t="shared" si="0"/>
        <v>24843</v>
      </c>
      <c r="S43" s="2">
        <v>0.11</v>
      </c>
      <c r="T43" s="2">
        <v>0.06</v>
      </c>
      <c r="U43" s="2">
        <v>0.20699999999999999</v>
      </c>
      <c r="W43" s="2">
        <f t="shared" si="1"/>
        <v>0.66261769764751255</v>
      </c>
      <c r="X43" s="2">
        <f t="shared" si="5"/>
        <v>4.3734995304392156E-2</v>
      </c>
      <c r="Y43" s="2">
        <f t="shared" si="2"/>
        <v>2804.6761783470142</v>
      </c>
      <c r="Z43" s="2"/>
      <c r="AA43" s="2">
        <f t="shared" si="3"/>
        <v>3.0971028269198568E-3</v>
      </c>
    </row>
    <row r="44" spans="1:27" x14ac:dyDescent="0.35">
      <c r="A44" s="2">
        <v>2001</v>
      </c>
      <c r="B44" s="2" t="s">
        <v>20</v>
      </c>
      <c r="C44" s="2" t="s">
        <v>31</v>
      </c>
      <c r="D44" s="2" t="s">
        <v>24</v>
      </c>
      <c r="E44" s="2">
        <v>34687</v>
      </c>
      <c r="F44" s="2">
        <v>6105333</v>
      </c>
      <c r="G44" s="2">
        <f t="shared" si="4"/>
        <v>5.6814263857516041E-3</v>
      </c>
      <c r="I44" s="2">
        <v>2001</v>
      </c>
      <c r="J44" s="2" t="s">
        <v>20</v>
      </c>
      <c r="K44" s="2" t="s">
        <v>31</v>
      </c>
      <c r="L44" s="2" t="s">
        <v>24</v>
      </c>
      <c r="M44" s="2" t="s">
        <v>23</v>
      </c>
      <c r="N44" s="2">
        <v>4408</v>
      </c>
      <c r="O44" s="2">
        <v>6105333</v>
      </c>
      <c r="P44" s="2">
        <f t="shared" si="6"/>
        <v>0.72199174066344951</v>
      </c>
      <c r="R44" s="2">
        <f t="shared" si="0"/>
        <v>30279</v>
      </c>
      <c r="S44" s="2">
        <v>0.13</v>
      </c>
      <c r="T44" s="2">
        <v>7.0000000000000007E-2</v>
      </c>
      <c r="U44" s="2">
        <v>0.17499999999999999</v>
      </c>
      <c r="W44" s="2">
        <f t="shared" si="1"/>
        <v>0.81994253856624322</v>
      </c>
      <c r="X44" s="2">
        <f t="shared" si="5"/>
        <v>9.8412837213564364E-2</v>
      </c>
      <c r="Y44" s="2">
        <f t="shared" si="2"/>
        <v>6594.1490079895157</v>
      </c>
      <c r="Z44" s="2"/>
      <c r="AA44" s="2">
        <f t="shared" si="3"/>
        <v>4.6013626106897829E-3</v>
      </c>
    </row>
    <row r="45" spans="1:27" x14ac:dyDescent="0.35">
      <c r="A45" s="2">
        <v>2001</v>
      </c>
      <c r="B45" s="2" t="s">
        <v>20</v>
      </c>
      <c r="C45" s="2" t="s">
        <v>31</v>
      </c>
      <c r="D45" s="2" t="s">
        <v>25</v>
      </c>
      <c r="E45" s="2">
        <v>44813</v>
      </c>
      <c r="F45" s="2">
        <v>4950498</v>
      </c>
      <c r="G45" s="2">
        <f t="shared" si="4"/>
        <v>9.0522206048765201E-3</v>
      </c>
      <c r="I45" s="2">
        <v>2001</v>
      </c>
      <c r="J45" s="2" t="s">
        <v>20</v>
      </c>
      <c r="K45" s="2" t="s">
        <v>31</v>
      </c>
      <c r="L45" s="2" t="s">
        <v>25</v>
      </c>
      <c r="M45" s="2" t="s">
        <v>23</v>
      </c>
      <c r="N45" s="2">
        <v>6003</v>
      </c>
      <c r="O45" s="2">
        <v>4950498</v>
      </c>
      <c r="P45" s="2">
        <f t="shared" si="6"/>
        <v>1.2126052772872546</v>
      </c>
      <c r="R45" s="2">
        <f t="shared" si="0"/>
        <v>38810</v>
      </c>
      <c r="S45" s="2">
        <v>0.2</v>
      </c>
      <c r="T45" s="2">
        <v>0.12</v>
      </c>
      <c r="U45" s="2">
        <v>8.6999999999999994E-2</v>
      </c>
      <c r="W45" s="2">
        <f t="shared" si="1"/>
        <v>0.83506586706646679</v>
      </c>
      <c r="X45" s="2">
        <f t="shared" si="5"/>
        <v>8.432763564297098E-2</v>
      </c>
      <c r="Y45" s="2">
        <f t="shared" si="2"/>
        <v>8285.6559393037041</v>
      </c>
      <c r="Z45" s="2"/>
      <c r="AA45" s="2">
        <f t="shared" si="3"/>
        <v>7.3785191026632668E-3</v>
      </c>
    </row>
    <row r="46" spans="1:27" x14ac:dyDescent="0.35">
      <c r="A46" s="2">
        <v>2001</v>
      </c>
      <c r="B46" s="2" t="s">
        <v>20</v>
      </c>
      <c r="C46" s="2" t="s">
        <v>31</v>
      </c>
      <c r="D46" s="2" t="s">
        <v>26</v>
      </c>
      <c r="E46" s="2">
        <v>62520</v>
      </c>
      <c r="F46" s="2">
        <v>4390075</v>
      </c>
      <c r="G46" s="2">
        <f t="shared" si="4"/>
        <v>1.4241214557837851E-2</v>
      </c>
      <c r="I46" s="2">
        <v>2001</v>
      </c>
      <c r="J46" s="2" t="s">
        <v>20</v>
      </c>
      <c r="K46" s="2" t="s">
        <v>31</v>
      </c>
      <c r="L46" s="2" t="s">
        <v>26</v>
      </c>
      <c r="M46" s="2" t="s">
        <v>23</v>
      </c>
      <c r="N46" s="2">
        <v>7998</v>
      </c>
      <c r="O46" s="2">
        <v>4390075</v>
      </c>
      <c r="P46" s="2">
        <f t="shared" si="6"/>
        <v>1.8218367567752258</v>
      </c>
      <c r="R46" s="2">
        <f t="shared" si="0"/>
        <v>54522</v>
      </c>
      <c r="S46" s="2">
        <v>0.25</v>
      </c>
      <c r="T46" s="2">
        <v>0.17</v>
      </c>
      <c r="U46" s="2">
        <v>8.5000000000000006E-2</v>
      </c>
      <c r="W46" s="2">
        <f t="shared" si="1"/>
        <v>0.8627758502125531</v>
      </c>
      <c r="X46" s="2">
        <f t="shared" si="5"/>
        <v>0.12506538779539911</v>
      </c>
      <c r="Y46" s="2">
        <f t="shared" si="2"/>
        <v>13719.29632338075</v>
      </c>
      <c r="Z46" s="2"/>
      <c r="AA46" s="2">
        <f t="shared" si="3"/>
        <v>1.1116143500195155E-2</v>
      </c>
    </row>
    <row r="47" spans="1:27" x14ac:dyDescent="0.35">
      <c r="A47" s="2">
        <v>2001</v>
      </c>
      <c r="B47" s="2" t="s">
        <v>20</v>
      </c>
      <c r="C47" s="2" t="s">
        <v>31</v>
      </c>
      <c r="D47" s="2" t="s">
        <v>27</v>
      </c>
      <c r="E47" s="2">
        <v>96815</v>
      </c>
      <c r="F47" s="2">
        <v>4287314</v>
      </c>
      <c r="G47" s="2">
        <f t="shared" si="4"/>
        <v>2.2581737656723999E-2</v>
      </c>
      <c r="I47" s="2">
        <v>2001</v>
      </c>
      <c r="J47" s="2" t="s">
        <v>20</v>
      </c>
      <c r="K47" s="2" t="s">
        <v>31</v>
      </c>
      <c r="L47" s="2" t="s">
        <v>27</v>
      </c>
      <c r="M47" s="2" t="s">
        <v>23</v>
      </c>
      <c r="N47" s="2">
        <v>10352</v>
      </c>
      <c r="O47" s="2">
        <v>4287314</v>
      </c>
      <c r="P47" s="2">
        <f t="shared" si="6"/>
        <v>2.4145653898921329</v>
      </c>
      <c r="R47" s="2">
        <f t="shared" si="0"/>
        <v>86463</v>
      </c>
      <c r="S47" s="2">
        <v>0.34</v>
      </c>
      <c r="T47" s="2">
        <v>0.31</v>
      </c>
      <c r="U47" s="2">
        <v>6.9000000000000006E-2</v>
      </c>
      <c r="W47" s="2">
        <f t="shared" si="1"/>
        <v>0.85918790958268942</v>
      </c>
      <c r="X47" s="2">
        <f t="shared" si="5"/>
        <v>0.13337161164828318</v>
      </c>
      <c r="Y47" s="2">
        <f t="shared" si="2"/>
        <v>20426.02289794551</v>
      </c>
      <c r="Z47" s="2"/>
      <c r="AA47" s="2">
        <f t="shared" si="3"/>
        <v>1.7817443999215938E-2</v>
      </c>
    </row>
    <row r="48" spans="1:27" x14ac:dyDescent="0.35">
      <c r="A48" s="2">
        <v>2001</v>
      </c>
      <c r="B48" s="2" t="s">
        <v>20</v>
      </c>
      <c r="C48" s="2" t="s">
        <v>31</v>
      </c>
      <c r="D48" s="2" t="s">
        <v>28</v>
      </c>
      <c r="E48" s="2">
        <v>142531</v>
      </c>
      <c r="F48" s="2">
        <v>3893744</v>
      </c>
      <c r="G48" s="2">
        <f t="shared" si="4"/>
        <v>3.660512863711636E-2</v>
      </c>
      <c r="I48" s="2">
        <v>2001</v>
      </c>
      <c r="J48" s="2" t="s">
        <v>20</v>
      </c>
      <c r="K48" s="2" t="s">
        <v>31</v>
      </c>
      <c r="L48" s="2" t="s">
        <v>28</v>
      </c>
      <c r="M48" s="2" t="s">
        <v>23</v>
      </c>
      <c r="N48" s="2">
        <v>10735</v>
      </c>
      <c r="O48" s="2">
        <v>3893744</v>
      </c>
      <c r="P48" s="2">
        <f t="shared" si="6"/>
        <v>2.7569865918252456</v>
      </c>
      <c r="R48" s="2">
        <f t="shared" si="0"/>
        <v>131796</v>
      </c>
      <c r="S48" s="2">
        <v>0.43</v>
      </c>
      <c r="T48" s="2">
        <v>0.33</v>
      </c>
      <c r="U48" s="2">
        <v>5.6000000000000001E-2</v>
      </c>
      <c r="W48" s="2">
        <f t="shared" si="1"/>
        <v>0.8440326110852352</v>
      </c>
      <c r="X48" s="2">
        <f t="shared" si="5"/>
        <v>0.12217783300030785</v>
      </c>
      <c r="Y48" s="2">
        <f t="shared" si="2"/>
        <v>25163.239758108575</v>
      </c>
      <c r="Z48" s="2"/>
      <c r="AA48" s="2">
        <f t="shared" si="3"/>
        <v>3.0142649399110839E-2</v>
      </c>
    </row>
    <row r="49" spans="1:27" x14ac:dyDescent="0.35">
      <c r="A49" s="2">
        <v>2001</v>
      </c>
      <c r="B49" s="2" t="s">
        <v>20</v>
      </c>
      <c r="C49" s="2" t="s">
        <v>31</v>
      </c>
      <c r="D49" s="2" t="s">
        <v>29</v>
      </c>
      <c r="E49" s="2">
        <v>178943</v>
      </c>
      <c r="F49" s="2">
        <v>2895979</v>
      </c>
      <c r="G49" s="2">
        <f t="shared" si="4"/>
        <v>6.179015800874247E-2</v>
      </c>
      <c r="I49" s="2">
        <v>2001</v>
      </c>
      <c r="J49" s="2" t="s">
        <v>20</v>
      </c>
      <c r="K49" s="2" t="s">
        <v>31</v>
      </c>
      <c r="L49" s="2" t="s">
        <v>29</v>
      </c>
      <c r="M49" s="2" t="s">
        <v>23</v>
      </c>
      <c r="N49" s="2">
        <v>7851</v>
      </c>
      <c r="O49" s="2">
        <v>2895979</v>
      </c>
      <c r="P49" s="2">
        <f t="shared" si="6"/>
        <v>2.7110003214802316</v>
      </c>
      <c r="R49" s="2">
        <f t="shared" si="0"/>
        <v>171092</v>
      </c>
      <c r="S49" s="2">
        <v>0.85</v>
      </c>
      <c r="T49" s="2">
        <v>0.57999999999999996</v>
      </c>
      <c r="U49" s="2">
        <v>3.9E-2</v>
      </c>
      <c r="W49" s="2">
        <f t="shared" si="1"/>
        <v>0.6864625971213858</v>
      </c>
      <c r="X49" s="2">
        <f t="shared" si="5"/>
        <v>7.0007737291504973E-2</v>
      </c>
      <c r="Y49" s="2">
        <f t="shared" si="2"/>
        <v>17367.181638678168</v>
      </c>
      <c r="Z49" s="2">
        <f>SUM(Y43:Y49)/ SUM(E43:E49)</f>
        <v>0.16054619221559219</v>
      </c>
      <c r="AA49" s="2">
        <f t="shared" si="3"/>
        <v>5.5793159536488987E-2</v>
      </c>
    </row>
    <row r="50" spans="1:27" x14ac:dyDescent="0.35">
      <c r="A50" s="2">
        <v>2001</v>
      </c>
      <c r="B50" s="2" t="s">
        <v>20</v>
      </c>
      <c r="C50" s="2" t="s">
        <v>31</v>
      </c>
      <c r="D50" s="2" t="s">
        <v>30</v>
      </c>
      <c r="E50" s="2">
        <v>410086</v>
      </c>
      <c r="F50" s="2">
        <v>2764796</v>
      </c>
      <c r="G50" s="2">
        <f t="shared" si="4"/>
        <v>0.14832414398747684</v>
      </c>
      <c r="I50" s="2">
        <v>2001</v>
      </c>
      <c r="J50" s="2" t="s">
        <v>20</v>
      </c>
      <c r="K50" s="2" t="s">
        <v>31</v>
      </c>
      <c r="L50" s="2" t="s">
        <v>30</v>
      </c>
      <c r="M50" s="2" t="s">
        <v>23</v>
      </c>
      <c r="N50" s="2">
        <v>6126</v>
      </c>
      <c r="O50" s="2">
        <v>2764796</v>
      </c>
      <c r="P50" s="2">
        <f t="shared" si="6"/>
        <v>2.2157150111617638</v>
      </c>
      <c r="R50" s="2">
        <f t="shared" si="0"/>
        <v>403960</v>
      </c>
      <c r="S50" s="2">
        <v>0.89</v>
      </c>
      <c r="T50" s="2">
        <v>0.61</v>
      </c>
      <c r="U50" s="2">
        <v>3.9E-2</v>
      </c>
      <c r="W50" s="2">
        <f t="shared" si="1"/>
        <v>0.59832379366634014</v>
      </c>
      <c r="X50" s="2">
        <f t="shared" si="5"/>
        <v>5.0389031817956689E-2</v>
      </c>
      <c r="Y50" s="2">
        <f t="shared" si="2"/>
        <v>24020.484853181784</v>
      </c>
      <c r="Z50" s="2">
        <f>SUM(Y43:Y50)/ SUM(E43:E50)</f>
        <v>0.11863803248940454</v>
      </c>
      <c r="AA50" s="2">
        <f t="shared" si="3"/>
        <v>0.13963616669975587</v>
      </c>
    </row>
    <row r="51" spans="1:27" x14ac:dyDescent="0.35">
      <c r="A51" s="2">
        <v>2001</v>
      </c>
      <c r="B51" s="2" t="s">
        <v>32</v>
      </c>
      <c r="C51" s="2" t="s">
        <v>21</v>
      </c>
      <c r="D51" s="2" t="s">
        <v>22</v>
      </c>
      <c r="E51" s="2">
        <v>11099</v>
      </c>
      <c r="F51" s="2">
        <v>941429</v>
      </c>
      <c r="G51" s="2">
        <f t="shared" si="4"/>
        <v>1.178952422328184E-2</v>
      </c>
      <c r="I51" s="2">
        <v>2001</v>
      </c>
      <c r="J51" s="2" t="s">
        <v>32</v>
      </c>
      <c r="K51" s="2" t="s">
        <v>21</v>
      </c>
      <c r="L51" s="2" t="s">
        <v>22</v>
      </c>
      <c r="M51" s="2" t="s">
        <v>23</v>
      </c>
      <c r="N51" s="2">
        <v>854</v>
      </c>
      <c r="O51" s="2">
        <v>941429</v>
      </c>
      <c r="P51" s="2">
        <f t="shared" si="6"/>
        <v>0.9071316052511661</v>
      </c>
      <c r="R51" s="2">
        <f t="shared" si="0"/>
        <v>10245</v>
      </c>
      <c r="S51" s="2">
        <v>0.11</v>
      </c>
      <c r="T51" s="2">
        <v>0.06</v>
      </c>
      <c r="U51" s="2">
        <v>0.29699999999999999</v>
      </c>
      <c r="W51" s="2">
        <f t="shared" si="1"/>
        <v>0.87873865339578461</v>
      </c>
      <c r="X51" s="2">
        <f t="shared" si="5"/>
        <v>0.21080992959346892</v>
      </c>
      <c r="Y51" s="2">
        <f t="shared" si="2"/>
        <v>2910.190538685089</v>
      </c>
      <c r="Z51" s="2"/>
      <c r="AA51" s="2">
        <f t="shared" si="3"/>
        <v>8.6982761964151424E-3</v>
      </c>
    </row>
    <row r="52" spans="1:27" x14ac:dyDescent="0.35">
      <c r="A52" s="2">
        <v>2001</v>
      </c>
      <c r="B52" s="2" t="s">
        <v>32</v>
      </c>
      <c r="C52" s="2" t="s">
        <v>21</v>
      </c>
      <c r="D52" s="2" t="s">
        <v>24</v>
      </c>
      <c r="E52" s="2">
        <v>10984</v>
      </c>
      <c r="F52" s="2">
        <v>634846</v>
      </c>
      <c r="G52" s="2">
        <f t="shared" si="4"/>
        <v>1.7301833830566785E-2</v>
      </c>
      <c r="I52" s="2">
        <v>2001</v>
      </c>
      <c r="J52" s="2" t="s">
        <v>32</v>
      </c>
      <c r="K52" s="2" t="s">
        <v>21</v>
      </c>
      <c r="L52" s="2" t="s">
        <v>24</v>
      </c>
      <c r="M52" s="2" t="s">
        <v>23</v>
      </c>
      <c r="N52" s="2">
        <v>1113</v>
      </c>
      <c r="O52" s="2">
        <v>634846</v>
      </c>
      <c r="P52" s="2">
        <f t="shared" si="6"/>
        <v>1.7531810864367106</v>
      </c>
      <c r="R52" s="2">
        <f t="shared" si="0"/>
        <v>9871</v>
      </c>
      <c r="S52" s="2">
        <v>0.18</v>
      </c>
      <c r="T52" s="2">
        <v>0.05</v>
      </c>
      <c r="U52" s="2">
        <v>0.186</v>
      </c>
      <c r="W52" s="2">
        <f t="shared" si="1"/>
        <v>0.89732948787061995</v>
      </c>
      <c r="X52" s="2">
        <f t="shared" si="5"/>
        <v>0.2536881092808389</v>
      </c>
      <c r="Y52" s="2">
        <f t="shared" si="2"/>
        <v>3502.8830467111607</v>
      </c>
      <c r="Z52" s="2"/>
      <c r="AA52" s="2">
        <f t="shared" si="3"/>
        <v>1.1784144427607389E-2</v>
      </c>
    </row>
    <row r="53" spans="1:27" x14ac:dyDescent="0.35">
      <c r="A53" s="2">
        <v>2001</v>
      </c>
      <c r="B53" s="2" t="s">
        <v>32</v>
      </c>
      <c r="C53" s="2" t="s">
        <v>21</v>
      </c>
      <c r="D53" s="2" t="s">
        <v>25</v>
      </c>
      <c r="E53" s="2">
        <v>11921</v>
      </c>
      <c r="F53" s="2">
        <v>497250</v>
      </c>
      <c r="G53" s="2">
        <f t="shared" si="4"/>
        <v>2.3973856209150327E-2</v>
      </c>
      <c r="I53" s="2">
        <v>2001</v>
      </c>
      <c r="J53" s="2" t="s">
        <v>32</v>
      </c>
      <c r="K53" s="2" t="s">
        <v>21</v>
      </c>
      <c r="L53" s="2" t="s">
        <v>25</v>
      </c>
      <c r="M53" s="2" t="s">
        <v>23</v>
      </c>
      <c r="N53" s="2">
        <v>1321</v>
      </c>
      <c r="O53" s="2">
        <v>497250</v>
      </c>
      <c r="P53" s="2">
        <f t="shared" si="6"/>
        <v>2.6566113624937153</v>
      </c>
      <c r="R53" s="2">
        <f t="shared" si="0"/>
        <v>10600</v>
      </c>
      <c r="S53" s="2">
        <v>0.31</v>
      </c>
      <c r="T53" s="2">
        <v>0.12</v>
      </c>
      <c r="U53" s="2">
        <v>0.111</v>
      </c>
      <c r="W53" s="2">
        <f t="shared" si="1"/>
        <v>0.88330999242997732</v>
      </c>
      <c r="X53" s="2">
        <f t="shared" si="5"/>
        <v>0.22931369910050756</v>
      </c>
      <c r="Y53" s="2">
        <f t="shared" si="2"/>
        <v>3597.5777104653803</v>
      </c>
      <c r="Z53" s="2"/>
      <c r="AA53" s="2">
        <f t="shared" si="3"/>
        <v>1.673890857623855E-2</v>
      </c>
    </row>
    <row r="54" spans="1:27" x14ac:dyDescent="0.35">
      <c r="A54" s="2">
        <v>2001</v>
      </c>
      <c r="B54" s="2" t="s">
        <v>32</v>
      </c>
      <c r="C54" s="2" t="s">
        <v>21</v>
      </c>
      <c r="D54" s="2" t="s">
        <v>26</v>
      </c>
      <c r="E54" s="2">
        <v>13763</v>
      </c>
      <c r="F54" s="2">
        <v>398238</v>
      </c>
      <c r="G54" s="2">
        <f t="shared" si="4"/>
        <v>3.4559735635474265E-2</v>
      </c>
      <c r="I54" s="2">
        <v>2001</v>
      </c>
      <c r="J54" s="2" t="s">
        <v>32</v>
      </c>
      <c r="K54" s="2" t="s">
        <v>21</v>
      </c>
      <c r="L54" s="2" t="s">
        <v>26</v>
      </c>
      <c r="M54" s="2" t="s">
        <v>23</v>
      </c>
      <c r="N54" s="2">
        <v>1648</v>
      </c>
      <c r="O54" s="2">
        <v>398238</v>
      </c>
      <c r="P54" s="2">
        <f t="shared" si="6"/>
        <v>4.1382288982969984</v>
      </c>
      <c r="R54" s="2">
        <f t="shared" si="0"/>
        <v>12115</v>
      </c>
      <c r="S54" s="2">
        <v>0.43</v>
      </c>
      <c r="T54" s="2">
        <v>0.22</v>
      </c>
      <c r="U54" s="2">
        <v>7.2999999999999995E-2</v>
      </c>
      <c r="W54" s="2">
        <f t="shared" si="1"/>
        <v>0.89609081310679606</v>
      </c>
      <c r="X54" s="2">
        <f t="shared" si="5"/>
        <v>0.23715522562113092</v>
      </c>
      <c r="Y54" s="2">
        <f t="shared" si="2"/>
        <v>4349.8932184000014</v>
      </c>
      <c r="Z54" s="2"/>
      <c r="AA54" s="2">
        <f t="shared" si="3"/>
        <v>2.3636887443187239E-2</v>
      </c>
    </row>
    <row r="55" spans="1:27" x14ac:dyDescent="0.35">
      <c r="A55" s="2">
        <v>2001</v>
      </c>
      <c r="B55" s="2" t="s">
        <v>32</v>
      </c>
      <c r="C55" s="2" t="s">
        <v>21</v>
      </c>
      <c r="D55" s="2" t="s">
        <v>27</v>
      </c>
      <c r="E55" s="2">
        <v>15012</v>
      </c>
      <c r="F55" s="2">
        <v>302854</v>
      </c>
      <c r="G55" s="2">
        <f t="shared" si="4"/>
        <v>4.9568438917762352E-2</v>
      </c>
      <c r="I55" s="2">
        <v>2001</v>
      </c>
      <c r="J55" s="2" t="s">
        <v>32</v>
      </c>
      <c r="K55" s="2" t="s">
        <v>21</v>
      </c>
      <c r="L55" s="2" t="s">
        <v>27</v>
      </c>
      <c r="M55" s="2" t="s">
        <v>23</v>
      </c>
      <c r="N55" s="2">
        <v>1642</v>
      </c>
      <c r="O55" s="2">
        <v>302854</v>
      </c>
      <c r="P55" s="2">
        <f t="shared" si="6"/>
        <v>5.4217543766963612</v>
      </c>
      <c r="R55" s="2">
        <f t="shared" si="0"/>
        <v>13370</v>
      </c>
      <c r="S55" s="2">
        <v>0.63</v>
      </c>
      <c r="T55" s="2">
        <v>0.35</v>
      </c>
      <c r="U55" s="2">
        <v>4.5999999999999999E-2</v>
      </c>
      <c r="W55" s="2">
        <f t="shared" si="1"/>
        <v>0.88380144945188799</v>
      </c>
      <c r="X55" s="2">
        <f t="shared" si="5"/>
        <v>0.19781875175281027</v>
      </c>
      <c r="Y55" s="2">
        <f t="shared" si="2"/>
        <v>4096.0386909350736</v>
      </c>
      <c r="Z55" s="2"/>
      <c r="AA55" s="2">
        <f t="shared" si="3"/>
        <v>3.6043642511127225E-2</v>
      </c>
    </row>
    <row r="56" spans="1:27" x14ac:dyDescent="0.35">
      <c r="A56" s="2">
        <v>2001</v>
      </c>
      <c r="B56" s="2" t="s">
        <v>32</v>
      </c>
      <c r="C56" s="2" t="s">
        <v>21</v>
      </c>
      <c r="D56" s="2" t="s">
        <v>28</v>
      </c>
      <c r="E56" s="2">
        <v>15616</v>
      </c>
      <c r="F56" s="2">
        <v>217641</v>
      </c>
      <c r="G56" s="2">
        <f t="shared" si="4"/>
        <v>7.1751186587086069E-2</v>
      </c>
      <c r="I56" s="2">
        <v>2001</v>
      </c>
      <c r="J56" s="2" t="s">
        <v>32</v>
      </c>
      <c r="K56" s="2" t="s">
        <v>21</v>
      </c>
      <c r="L56" s="2" t="s">
        <v>28</v>
      </c>
      <c r="M56" s="2" t="s">
        <v>23</v>
      </c>
      <c r="N56" s="2">
        <v>1420</v>
      </c>
      <c r="O56" s="2">
        <v>217641</v>
      </c>
      <c r="P56" s="2">
        <f t="shared" si="6"/>
        <v>6.5245059524630005</v>
      </c>
      <c r="R56" s="2">
        <f t="shared" si="0"/>
        <v>14196</v>
      </c>
      <c r="S56" s="2">
        <v>0.77</v>
      </c>
      <c r="T56" s="2">
        <v>0.52</v>
      </c>
      <c r="U56" s="2">
        <v>2.7E-2</v>
      </c>
      <c r="W56" s="2">
        <f t="shared" si="1"/>
        <v>0.88198340140845077</v>
      </c>
      <c r="X56" s="2">
        <f t="shared" si="5"/>
        <v>0.14390305925316221</v>
      </c>
      <c r="Y56" s="2">
        <f t="shared" si="2"/>
        <v>3295.2642591578906</v>
      </c>
      <c r="Z56" s="2"/>
      <c r="AA56" s="2">
        <f t="shared" si="3"/>
        <v>5.6610361746371816E-2</v>
      </c>
    </row>
    <row r="57" spans="1:27" x14ac:dyDescent="0.35">
      <c r="A57" s="2">
        <v>2001</v>
      </c>
      <c r="B57" s="2" t="s">
        <v>32</v>
      </c>
      <c r="C57" s="2" t="s">
        <v>21</v>
      </c>
      <c r="D57" s="2" t="s">
        <v>29</v>
      </c>
      <c r="E57" s="2">
        <v>12779</v>
      </c>
      <c r="F57" s="2">
        <v>123098</v>
      </c>
      <c r="G57" s="2">
        <f t="shared" si="4"/>
        <v>0.10381159726396855</v>
      </c>
      <c r="I57" s="2">
        <v>2001</v>
      </c>
      <c r="J57" s="2" t="s">
        <v>32</v>
      </c>
      <c r="K57" s="2" t="s">
        <v>21</v>
      </c>
      <c r="L57" s="2" t="s">
        <v>29</v>
      </c>
      <c r="M57" s="2" t="s">
        <v>23</v>
      </c>
      <c r="N57" s="2">
        <v>822</v>
      </c>
      <c r="O57" s="2">
        <v>123098</v>
      </c>
      <c r="P57" s="2">
        <f t="shared" si="6"/>
        <v>6.6776064598937426</v>
      </c>
      <c r="R57" s="2">
        <f t="shared" si="0"/>
        <v>11957</v>
      </c>
      <c r="S57" s="2">
        <v>1</v>
      </c>
      <c r="T57" s="2">
        <v>0.89</v>
      </c>
      <c r="U57" s="2">
        <v>1.6E-2</v>
      </c>
      <c r="W57" s="2">
        <f t="shared" si="1"/>
        <v>0.8502457420924574</v>
      </c>
      <c r="X57" s="2">
        <f t="shared" si="5"/>
        <v>8.6837750023562657E-2</v>
      </c>
      <c r="Y57" s="2">
        <f t="shared" si="2"/>
        <v>1737.2209770317386</v>
      </c>
      <c r="Z57" s="2">
        <f>SUM(Y51:Y57)/ SUM(E51:E57)</f>
        <v>0.25762902188547543</v>
      </c>
      <c r="AA57" s="2">
        <f t="shared" si="3"/>
        <v>8.9699093591839515E-2</v>
      </c>
    </row>
    <row r="58" spans="1:27" x14ac:dyDescent="0.35">
      <c r="A58" s="2">
        <v>2001</v>
      </c>
      <c r="B58" s="2" t="s">
        <v>32</v>
      </c>
      <c r="C58" s="2" t="s">
        <v>21</v>
      </c>
      <c r="D58" s="2" t="s">
        <v>30</v>
      </c>
      <c r="E58" s="2">
        <v>14489</v>
      </c>
      <c r="F58" s="2">
        <v>84375</v>
      </c>
      <c r="G58" s="2">
        <f t="shared" si="4"/>
        <v>0.17172148148148147</v>
      </c>
      <c r="I58" s="2">
        <v>2001</v>
      </c>
      <c r="J58" s="2" t="s">
        <v>32</v>
      </c>
      <c r="K58" s="2" t="s">
        <v>21</v>
      </c>
      <c r="L58" s="2" t="s">
        <v>30</v>
      </c>
      <c r="M58" s="2" t="s">
        <v>23</v>
      </c>
      <c r="N58" s="2">
        <v>484</v>
      </c>
      <c r="O58" s="2">
        <v>84375</v>
      </c>
      <c r="P58" s="2">
        <f t="shared" si="6"/>
        <v>5.7362962962962962</v>
      </c>
      <c r="R58" s="2">
        <f t="shared" si="0"/>
        <v>14005</v>
      </c>
      <c r="S58" s="2">
        <v>1.24</v>
      </c>
      <c r="T58" s="2">
        <v>0.87</v>
      </c>
      <c r="U58" s="2">
        <v>1.6E-2</v>
      </c>
      <c r="W58" s="2">
        <f t="shared" si="1"/>
        <v>0.7838326446280991</v>
      </c>
      <c r="X58" s="2">
        <f t="shared" si="5"/>
        <v>6.9413959983304407E-2</v>
      </c>
      <c r="Y58" s="2">
        <f t="shared" si="2"/>
        <v>1351.5175095661782</v>
      </c>
      <c r="Z58" s="2">
        <f>SUM(Y51:Y58)/ SUM(E51:E58)</f>
        <v>0.2350925674167165</v>
      </c>
      <c r="AA58" s="2">
        <f t="shared" si="3"/>
        <v>0.15570349618291937</v>
      </c>
    </row>
    <row r="59" spans="1:27" x14ac:dyDescent="0.35">
      <c r="A59" s="2">
        <v>2001</v>
      </c>
      <c r="B59" s="2" t="s">
        <v>32</v>
      </c>
      <c r="C59" s="2" t="s">
        <v>31</v>
      </c>
      <c r="D59" s="2" t="s">
        <v>22</v>
      </c>
      <c r="E59" s="2">
        <v>45629</v>
      </c>
      <c r="F59" s="2">
        <v>7777205</v>
      </c>
      <c r="G59" s="2">
        <f t="shared" si="4"/>
        <v>5.8670177782378114E-3</v>
      </c>
      <c r="I59" s="2">
        <v>2001</v>
      </c>
      <c r="J59" s="2" t="s">
        <v>32</v>
      </c>
      <c r="K59" s="2" t="s">
        <v>31</v>
      </c>
      <c r="L59" s="2" t="s">
        <v>22</v>
      </c>
      <c r="M59" s="2" t="s">
        <v>23</v>
      </c>
      <c r="N59" s="2">
        <v>3753</v>
      </c>
      <c r="O59" s="2">
        <v>7777205</v>
      </c>
      <c r="P59" s="2">
        <f t="shared" si="6"/>
        <v>0.48256410882830014</v>
      </c>
      <c r="R59" s="2">
        <f t="shared" si="0"/>
        <v>41876</v>
      </c>
      <c r="S59" s="2">
        <v>0.11</v>
      </c>
      <c r="T59" s="2">
        <v>0.06</v>
      </c>
      <c r="U59" s="2">
        <v>0.29699999999999999</v>
      </c>
      <c r="W59" s="2">
        <f t="shared" si="1"/>
        <v>0.77205101252331476</v>
      </c>
      <c r="X59" s="2">
        <f t="shared" si="5"/>
        <v>0.10474934666279347</v>
      </c>
      <c r="Y59" s="2">
        <f t="shared" si="2"/>
        <v>7283.9910908511392</v>
      </c>
      <c r="Z59" s="2"/>
      <c r="AA59" s="2">
        <f t="shared" si="3"/>
        <v>4.9304356654027845E-3</v>
      </c>
    </row>
    <row r="60" spans="1:27" x14ac:dyDescent="0.35">
      <c r="A60" s="2">
        <v>2001</v>
      </c>
      <c r="B60" s="2" t="s">
        <v>32</v>
      </c>
      <c r="C60" s="2" t="s">
        <v>31</v>
      </c>
      <c r="D60" s="2" t="s">
        <v>24</v>
      </c>
      <c r="E60" s="2">
        <v>53120</v>
      </c>
      <c r="F60" s="2">
        <v>5828312</v>
      </c>
      <c r="G60" s="2">
        <f t="shared" si="4"/>
        <v>9.1141311583868533E-3</v>
      </c>
      <c r="I60" s="2">
        <v>2001</v>
      </c>
      <c r="J60" s="2" t="s">
        <v>32</v>
      </c>
      <c r="K60" s="2" t="s">
        <v>31</v>
      </c>
      <c r="L60" s="2" t="s">
        <v>24</v>
      </c>
      <c r="M60" s="2" t="s">
        <v>23</v>
      </c>
      <c r="N60" s="2">
        <v>6261</v>
      </c>
      <c r="O60" s="2">
        <v>5828312</v>
      </c>
      <c r="P60" s="2">
        <f t="shared" si="6"/>
        <v>1.0742389906374263</v>
      </c>
      <c r="R60" s="2">
        <f t="shared" si="0"/>
        <v>46859</v>
      </c>
      <c r="S60" s="2">
        <v>0.18</v>
      </c>
      <c r="T60" s="2">
        <v>0.05</v>
      </c>
      <c r="U60" s="2">
        <v>0.186</v>
      </c>
      <c r="W60" s="2">
        <f t="shared" si="1"/>
        <v>0.83243952084331585</v>
      </c>
      <c r="X60" s="2">
        <f t="shared" si="5"/>
        <v>0.15323193437427848</v>
      </c>
      <c r="Y60" s="2">
        <f t="shared" si="2"/>
        <v>12392.199052844317</v>
      </c>
      <c r="Z60" s="2"/>
      <c r="AA60" s="2">
        <f t="shared" si="3"/>
        <v>6.9879239387245721E-3</v>
      </c>
    </row>
    <row r="61" spans="1:27" x14ac:dyDescent="0.35">
      <c r="A61" s="2">
        <v>2001</v>
      </c>
      <c r="B61" s="2" t="s">
        <v>32</v>
      </c>
      <c r="C61" s="2" t="s">
        <v>31</v>
      </c>
      <c r="D61" s="2" t="s">
        <v>25</v>
      </c>
      <c r="E61" s="2">
        <v>65233</v>
      </c>
      <c r="F61" s="2">
        <v>4575965</v>
      </c>
      <c r="G61" s="2">
        <f t="shared" si="4"/>
        <v>1.4255572321903685E-2</v>
      </c>
      <c r="I61" s="2">
        <v>2001</v>
      </c>
      <c r="J61" s="2" t="s">
        <v>32</v>
      </c>
      <c r="K61" s="2" t="s">
        <v>31</v>
      </c>
      <c r="L61" s="2" t="s">
        <v>25</v>
      </c>
      <c r="M61" s="2" t="s">
        <v>23</v>
      </c>
      <c r="N61" s="2">
        <v>8834</v>
      </c>
      <c r="O61" s="2">
        <v>4575965</v>
      </c>
      <c r="P61" s="2">
        <f t="shared" si="6"/>
        <v>1.9305217587984176</v>
      </c>
      <c r="R61" s="2">
        <f t="shared" si="0"/>
        <v>56399</v>
      </c>
      <c r="S61" s="2">
        <v>0.31</v>
      </c>
      <c r="T61" s="2">
        <v>0.12</v>
      </c>
      <c r="U61" s="2">
        <v>0.111</v>
      </c>
      <c r="W61" s="2">
        <f t="shared" si="1"/>
        <v>0.83942164930948604</v>
      </c>
      <c r="X61" s="2">
        <f t="shared" si="5"/>
        <v>0.16462780858928447</v>
      </c>
      <c r="Y61" s="2">
        <f t="shared" si="2"/>
        <v>16700.294626627052</v>
      </c>
      <c r="Z61" s="2"/>
      <c r="AA61" s="2">
        <f t="shared" si="3"/>
        <v>1.0606004498149121E-2</v>
      </c>
    </row>
    <row r="62" spans="1:27" x14ac:dyDescent="0.35">
      <c r="A62" s="2">
        <v>2001</v>
      </c>
      <c r="B62" s="2" t="s">
        <v>32</v>
      </c>
      <c r="C62" s="2" t="s">
        <v>31</v>
      </c>
      <c r="D62" s="2" t="s">
        <v>26</v>
      </c>
      <c r="E62" s="2">
        <v>86088</v>
      </c>
      <c r="F62" s="2">
        <v>3860722</v>
      </c>
      <c r="G62" s="2">
        <f t="shared" si="4"/>
        <v>2.2298419829244374E-2</v>
      </c>
      <c r="I62" s="2">
        <v>2001</v>
      </c>
      <c r="J62" s="2" t="s">
        <v>32</v>
      </c>
      <c r="K62" s="2" t="s">
        <v>31</v>
      </c>
      <c r="L62" s="2" t="s">
        <v>26</v>
      </c>
      <c r="M62" s="2" t="s">
        <v>23</v>
      </c>
      <c r="N62" s="2">
        <v>11917</v>
      </c>
      <c r="O62" s="2">
        <v>3860722</v>
      </c>
      <c r="P62" s="2">
        <f t="shared" si="6"/>
        <v>3.0867283373420826</v>
      </c>
      <c r="R62" s="2">
        <f t="shared" si="0"/>
        <v>74171</v>
      </c>
      <c r="S62" s="2">
        <v>0.43</v>
      </c>
      <c r="T62" s="2">
        <v>0.22</v>
      </c>
      <c r="U62" s="2">
        <v>7.2999999999999995E-2</v>
      </c>
      <c r="W62" s="2">
        <f t="shared" si="1"/>
        <v>0.86069392800201383</v>
      </c>
      <c r="X62" s="2">
        <f t="shared" si="5"/>
        <v>0.17629363737976433</v>
      </c>
      <c r="Y62" s="2">
        <f t="shared" si="2"/>
        <v>23332.764918094501</v>
      </c>
      <c r="Z62" s="2"/>
      <c r="AA62" s="2">
        <f t="shared" si="3"/>
        <v>1.6254792518576967E-2</v>
      </c>
    </row>
    <row r="63" spans="1:27" x14ac:dyDescent="0.35">
      <c r="A63" s="2">
        <v>2001</v>
      </c>
      <c r="B63" s="2" t="s">
        <v>32</v>
      </c>
      <c r="C63" s="2" t="s">
        <v>31</v>
      </c>
      <c r="D63" s="2" t="s">
        <v>27</v>
      </c>
      <c r="E63" s="2">
        <v>121705</v>
      </c>
      <c r="F63" s="2">
        <v>3484502</v>
      </c>
      <c r="G63" s="2">
        <f t="shared" si="4"/>
        <v>3.4927516184522209E-2</v>
      </c>
      <c r="I63" s="2">
        <v>2001</v>
      </c>
      <c r="J63" s="2" t="s">
        <v>32</v>
      </c>
      <c r="K63" s="2" t="s">
        <v>31</v>
      </c>
      <c r="L63" s="2" t="s">
        <v>27</v>
      </c>
      <c r="M63" s="2" t="s">
        <v>23</v>
      </c>
      <c r="N63" s="2">
        <v>14992</v>
      </c>
      <c r="O63" s="2">
        <v>3484502</v>
      </c>
      <c r="P63" s="2">
        <f t="shared" si="6"/>
        <v>4.3024799526589455</v>
      </c>
      <c r="R63" s="2">
        <f t="shared" si="0"/>
        <v>106713</v>
      </c>
      <c r="S63" s="2">
        <v>0.63</v>
      </c>
      <c r="T63" s="2">
        <v>0.35</v>
      </c>
      <c r="U63" s="2">
        <v>4.5999999999999999E-2</v>
      </c>
      <c r="W63" s="2">
        <f t="shared" si="1"/>
        <v>0.85357282150480263</v>
      </c>
      <c r="X63" s="2">
        <f t="shared" si="5"/>
        <v>0.15543542291293158</v>
      </c>
      <c r="Y63" s="2">
        <f t="shared" si="2"/>
        <v>29383.744025307671</v>
      </c>
      <c r="Z63" s="2"/>
      <c r="AA63" s="2">
        <f t="shared" si="3"/>
        <v>2.6494820773439742E-2</v>
      </c>
    </row>
    <row r="64" spans="1:27" x14ac:dyDescent="0.35">
      <c r="A64" s="2">
        <v>2001</v>
      </c>
      <c r="B64" s="2" t="s">
        <v>32</v>
      </c>
      <c r="C64" s="2" t="s">
        <v>31</v>
      </c>
      <c r="D64" s="2" t="s">
        <v>28</v>
      </c>
      <c r="E64" s="2">
        <v>152517</v>
      </c>
      <c r="F64" s="2">
        <v>2769878</v>
      </c>
      <c r="G64" s="2">
        <f t="shared" si="4"/>
        <v>5.5062713953466541E-2</v>
      </c>
      <c r="I64" s="2">
        <v>2001</v>
      </c>
      <c r="J64" s="2" t="s">
        <v>32</v>
      </c>
      <c r="K64" s="2" t="s">
        <v>31</v>
      </c>
      <c r="L64" s="2" t="s">
        <v>28</v>
      </c>
      <c r="M64" s="2" t="s">
        <v>23</v>
      </c>
      <c r="N64" s="2">
        <v>14290</v>
      </c>
      <c r="O64" s="2">
        <v>2769878</v>
      </c>
      <c r="P64" s="2">
        <f t="shared" si="6"/>
        <v>5.1590719880081357</v>
      </c>
      <c r="R64" s="2">
        <f t="shared" si="0"/>
        <v>138227</v>
      </c>
      <c r="S64" s="2">
        <v>0.77</v>
      </c>
      <c r="T64" s="2">
        <v>0.52</v>
      </c>
      <c r="U64" s="2">
        <v>2.7E-2</v>
      </c>
      <c r="W64" s="2">
        <f t="shared" si="1"/>
        <v>0.85074835129461157</v>
      </c>
      <c r="X64" s="2">
        <f t="shared" si="5"/>
        <v>0.11175257556171928</v>
      </c>
      <c r="Y64" s="2">
        <f t="shared" si="2"/>
        <v>27604.417202169767</v>
      </c>
      <c r="Z64" s="2"/>
      <c r="AA64" s="2">
        <f t="shared" si="3"/>
        <v>4.5096781445908528E-2</v>
      </c>
    </row>
    <row r="65" spans="1:27" x14ac:dyDescent="0.35">
      <c r="A65" s="2">
        <v>2001</v>
      </c>
      <c r="B65" s="2" t="s">
        <v>32</v>
      </c>
      <c r="C65" s="2" t="s">
        <v>31</v>
      </c>
      <c r="D65" s="2" t="s">
        <v>29</v>
      </c>
      <c r="E65" s="2">
        <v>153761</v>
      </c>
      <c r="F65" s="2">
        <v>1753554</v>
      </c>
      <c r="G65" s="2">
        <f t="shared" si="4"/>
        <v>8.7685352147695475E-2</v>
      </c>
      <c r="I65" s="2">
        <v>2001</v>
      </c>
      <c r="J65" s="2" t="s">
        <v>32</v>
      </c>
      <c r="K65" s="2" t="s">
        <v>31</v>
      </c>
      <c r="L65" s="2" t="s">
        <v>29</v>
      </c>
      <c r="M65" s="2" t="s">
        <v>23</v>
      </c>
      <c r="N65" s="2">
        <v>9421</v>
      </c>
      <c r="O65" s="2">
        <v>1753554</v>
      </c>
      <c r="P65" s="2">
        <f t="shared" si="6"/>
        <v>5.3725177553699517</v>
      </c>
      <c r="R65" s="2">
        <f t="shared" si="0"/>
        <v>144340</v>
      </c>
      <c r="S65" s="2">
        <v>1</v>
      </c>
      <c r="T65" s="2">
        <v>0.89</v>
      </c>
      <c r="U65" s="2">
        <v>1.6E-2</v>
      </c>
      <c r="W65" s="2">
        <f t="shared" si="1"/>
        <v>0.81386752998620104</v>
      </c>
      <c r="X65" s="2">
        <f t="shared" si="5"/>
        <v>6.7569148485843597E-2</v>
      </c>
      <c r="Y65" s="2">
        <f t="shared" si="2"/>
        <v>17420.376892446664</v>
      </c>
      <c r="Z65" s="2">
        <f>SUM(Y59:Y65)/ SUM(E59:E65)</f>
        <v>0.19779838420940712</v>
      </c>
      <c r="AA65" s="2">
        <f t="shared" si="3"/>
        <v>7.7751026262979833E-2</v>
      </c>
    </row>
    <row r="66" spans="1:27" x14ac:dyDescent="0.35">
      <c r="A66" s="2">
        <v>2001</v>
      </c>
      <c r="B66" s="2" t="s">
        <v>32</v>
      </c>
      <c r="C66" s="2" t="s">
        <v>31</v>
      </c>
      <c r="D66" s="2" t="s">
        <v>30</v>
      </c>
      <c r="E66" s="2">
        <v>199179</v>
      </c>
      <c r="F66" s="2">
        <v>1143217</v>
      </c>
      <c r="G66" s="2">
        <f t="shared" si="4"/>
        <v>0.17422676534726128</v>
      </c>
      <c r="I66" s="2">
        <v>2001</v>
      </c>
      <c r="J66" s="2" t="s">
        <v>32</v>
      </c>
      <c r="K66" s="2" t="s">
        <v>31</v>
      </c>
      <c r="L66" s="2" t="s">
        <v>30</v>
      </c>
      <c r="M66" s="2" t="s">
        <v>23</v>
      </c>
      <c r="N66" s="2">
        <v>6044</v>
      </c>
      <c r="O66" s="2">
        <v>1143217</v>
      </c>
      <c r="P66" s="2">
        <f t="shared" si="6"/>
        <v>5.2868353077324777</v>
      </c>
      <c r="R66" s="2">
        <f t="shared" si="0"/>
        <v>193135</v>
      </c>
      <c r="S66" s="2">
        <v>1.24</v>
      </c>
      <c r="T66" s="2">
        <v>0.87</v>
      </c>
      <c r="U66" s="2">
        <v>1.6E-2</v>
      </c>
      <c r="W66" s="2">
        <f t="shared" si="1"/>
        <v>0.76545514890800792</v>
      </c>
      <c r="X66" s="2">
        <f t="shared" si="5"/>
        <v>6.2697645212649478E-2</v>
      </c>
      <c r="Y66" s="2">
        <f t="shared" si="2"/>
        <v>16735.520628145059</v>
      </c>
      <c r="Z66" s="2">
        <f>SUM(Y59:Y66)/ SUM(E59:E66)</f>
        <v>0.17196512260894059</v>
      </c>
      <c r="AA66" s="2">
        <f t="shared" si="3"/>
        <v>0.1595877942436606</v>
      </c>
    </row>
    <row r="67" spans="1:27" x14ac:dyDescent="0.35">
      <c r="A67" s="2">
        <v>2002</v>
      </c>
      <c r="B67" s="2" t="s">
        <v>20</v>
      </c>
      <c r="C67" s="2" t="s">
        <v>21</v>
      </c>
      <c r="D67" s="2" t="s">
        <v>22</v>
      </c>
      <c r="E67" s="2">
        <v>7818</v>
      </c>
      <c r="F67" s="2">
        <v>1140404</v>
      </c>
      <c r="G67" s="2">
        <f t="shared" si="4"/>
        <v>6.8554652561723739E-3</v>
      </c>
      <c r="I67" s="2">
        <v>2002</v>
      </c>
      <c r="J67" s="2" t="s">
        <v>20</v>
      </c>
      <c r="K67" s="2" t="s">
        <v>21</v>
      </c>
      <c r="L67" s="2" t="s">
        <v>22</v>
      </c>
      <c r="M67" s="2" t="s">
        <v>23</v>
      </c>
      <c r="N67" s="2">
        <v>471</v>
      </c>
      <c r="O67" s="2">
        <v>1140404</v>
      </c>
      <c r="P67" s="2">
        <f t="shared" si="6"/>
        <v>0.41301152924752982</v>
      </c>
      <c r="R67" s="2">
        <f t="shared" ref="R67:R130" si="7">E67-N67</f>
        <v>7347</v>
      </c>
      <c r="S67" s="2">
        <v>0.11</v>
      </c>
      <c r="T67" s="2">
        <v>0.06</v>
      </c>
      <c r="U67" s="2">
        <v>0.20699999999999999</v>
      </c>
      <c r="W67" s="2">
        <f t="shared" ref="W67:W130" si="8">(P67-S67)/(P67)</f>
        <v>0.73366360934182595</v>
      </c>
      <c r="X67" s="2">
        <f t="shared" si="5"/>
        <v>6.0796765996292912E-2</v>
      </c>
      <c r="Y67" s="2">
        <f t="shared" ref="Y67:Y130" si="9">N67*W67+R67*X67</f>
        <v>792.22939977476403</v>
      </c>
      <c r="Z67" s="2"/>
      <c r="AA67" s="2">
        <f t="shared" ref="AA67:AA130" si="10">(E67-Y67)/F67</f>
        <v>6.1607733752470492E-3</v>
      </c>
    </row>
    <row r="68" spans="1:27" x14ac:dyDescent="0.35">
      <c r="A68" s="2">
        <v>2002</v>
      </c>
      <c r="B68" s="2" t="s">
        <v>20</v>
      </c>
      <c r="C68" s="2" t="s">
        <v>21</v>
      </c>
      <c r="D68" s="2" t="s">
        <v>24</v>
      </c>
      <c r="E68" s="2">
        <v>8143</v>
      </c>
      <c r="F68" s="2">
        <v>823084</v>
      </c>
      <c r="G68" s="2">
        <f t="shared" ref="G68:G131" si="11">E68/F68</f>
        <v>9.8932794222703884E-3</v>
      </c>
      <c r="I68" s="2">
        <v>2002</v>
      </c>
      <c r="J68" s="2" t="s">
        <v>20</v>
      </c>
      <c r="K68" s="2" t="s">
        <v>21</v>
      </c>
      <c r="L68" s="2" t="s">
        <v>24</v>
      </c>
      <c r="M68" s="2" t="s">
        <v>23</v>
      </c>
      <c r="N68" s="2">
        <v>641</v>
      </c>
      <c r="O68" s="2">
        <v>823084</v>
      </c>
      <c r="P68" s="2">
        <f t="shared" si="6"/>
        <v>0.77877835069081647</v>
      </c>
      <c r="R68" s="2">
        <f t="shared" si="7"/>
        <v>7502</v>
      </c>
      <c r="S68" s="2">
        <v>0.13</v>
      </c>
      <c r="T68" s="2">
        <v>7.0000000000000007E-2</v>
      </c>
      <c r="U68" s="2">
        <v>0.17499999999999999</v>
      </c>
      <c r="W68" s="2">
        <f t="shared" si="8"/>
        <v>0.83307188767550699</v>
      </c>
      <c r="X68" s="2">
        <f t="shared" ref="X68:X131" si="12">(EXP(U68*P68)-EXP(U68*S68))/(EXP(U68*VALUE(P68)))</f>
        <v>0.10732812904629062</v>
      </c>
      <c r="Y68" s="2">
        <f t="shared" si="9"/>
        <v>1339.1747041052722</v>
      </c>
      <c r="Z68" s="2"/>
      <c r="AA68" s="2">
        <f t="shared" si="10"/>
        <v>8.2662587243765243E-3</v>
      </c>
    </row>
    <row r="69" spans="1:27" x14ac:dyDescent="0.35">
      <c r="A69" s="2">
        <v>2002</v>
      </c>
      <c r="B69" s="2" t="s">
        <v>20</v>
      </c>
      <c r="C69" s="2" t="s">
        <v>21</v>
      </c>
      <c r="D69" s="2" t="s">
        <v>25</v>
      </c>
      <c r="E69" s="2">
        <v>9193</v>
      </c>
      <c r="F69" s="2">
        <v>646736</v>
      </c>
      <c r="G69" s="2">
        <f t="shared" si="11"/>
        <v>1.4214455357363747E-2</v>
      </c>
      <c r="I69" s="2">
        <v>2002</v>
      </c>
      <c r="J69" s="2" t="s">
        <v>20</v>
      </c>
      <c r="K69" s="2" t="s">
        <v>21</v>
      </c>
      <c r="L69" s="2" t="s">
        <v>25</v>
      </c>
      <c r="M69" s="2" t="s">
        <v>23</v>
      </c>
      <c r="N69" s="2">
        <v>754</v>
      </c>
      <c r="O69" s="2">
        <v>646736</v>
      </c>
      <c r="P69" s="2">
        <f t="shared" ref="P69:P132" si="13">N69/O69*1000</f>
        <v>1.1658543826228942</v>
      </c>
      <c r="R69" s="2">
        <f t="shared" si="7"/>
        <v>8439</v>
      </c>
      <c r="S69" s="2">
        <v>0.2</v>
      </c>
      <c r="T69" s="2">
        <v>0.12</v>
      </c>
      <c r="U69" s="2">
        <v>8.6999999999999994E-2</v>
      </c>
      <c r="W69" s="2">
        <f t="shared" si="8"/>
        <v>0.82845198938992048</v>
      </c>
      <c r="X69" s="2">
        <f t="shared" si="12"/>
        <v>8.0595711612519688E-2</v>
      </c>
      <c r="Y69" s="2">
        <f t="shared" si="9"/>
        <v>1304.8000102980536</v>
      </c>
      <c r="Z69" s="2"/>
      <c r="AA69" s="2">
        <f t="shared" si="10"/>
        <v>1.2196939693633797E-2</v>
      </c>
    </row>
    <row r="70" spans="1:27" x14ac:dyDescent="0.35">
      <c r="A70" s="2">
        <v>2002</v>
      </c>
      <c r="B70" s="2" t="s">
        <v>20</v>
      </c>
      <c r="C70" s="2" t="s">
        <v>21</v>
      </c>
      <c r="D70" s="2" t="s">
        <v>26</v>
      </c>
      <c r="E70" s="2">
        <v>11318</v>
      </c>
      <c r="F70" s="2">
        <v>544119</v>
      </c>
      <c r="G70" s="2">
        <f t="shared" si="11"/>
        <v>2.0800596928245475E-2</v>
      </c>
      <c r="I70" s="2">
        <v>2002</v>
      </c>
      <c r="J70" s="2" t="s">
        <v>20</v>
      </c>
      <c r="K70" s="2" t="s">
        <v>21</v>
      </c>
      <c r="L70" s="2" t="s">
        <v>26</v>
      </c>
      <c r="M70" s="2" t="s">
        <v>23</v>
      </c>
      <c r="N70" s="2">
        <v>918</v>
      </c>
      <c r="O70" s="2">
        <v>544119</v>
      </c>
      <c r="P70" s="2">
        <f t="shared" si="13"/>
        <v>1.6871309401068515</v>
      </c>
      <c r="R70" s="2">
        <f t="shared" si="7"/>
        <v>10400</v>
      </c>
      <c r="S70" s="2">
        <v>0.25</v>
      </c>
      <c r="T70" s="2">
        <v>0.17</v>
      </c>
      <c r="U70" s="2">
        <v>8.5000000000000006E-2</v>
      </c>
      <c r="W70" s="2">
        <f t="shared" si="8"/>
        <v>0.85181944444444446</v>
      </c>
      <c r="X70" s="2">
        <f t="shared" si="12"/>
        <v>0.11498981884380213</v>
      </c>
      <c r="Y70" s="2">
        <f t="shared" si="9"/>
        <v>1977.8643659755421</v>
      </c>
      <c r="Z70" s="2"/>
      <c r="AA70" s="2">
        <f t="shared" si="10"/>
        <v>1.7165611996685391E-2</v>
      </c>
    </row>
    <row r="71" spans="1:27" x14ac:dyDescent="0.35">
      <c r="A71" s="2">
        <v>2002</v>
      </c>
      <c r="B71" s="2" t="s">
        <v>20</v>
      </c>
      <c r="C71" s="2" t="s">
        <v>21</v>
      </c>
      <c r="D71" s="2" t="s">
        <v>27</v>
      </c>
      <c r="E71" s="2">
        <v>13798</v>
      </c>
      <c r="F71" s="2">
        <v>453158</v>
      </c>
      <c r="G71" s="2">
        <f t="shared" si="11"/>
        <v>3.044854112693586E-2</v>
      </c>
      <c r="I71" s="2">
        <v>2002</v>
      </c>
      <c r="J71" s="2" t="s">
        <v>20</v>
      </c>
      <c r="K71" s="2" t="s">
        <v>21</v>
      </c>
      <c r="L71" s="2" t="s">
        <v>27</v>
      </c>
      <c r="M71" s="2" t="s">
        <v>23</v>
      </c>
      <c r="N71" s="2">
        <v>950</v>
      </c>
      <c r="O71" s="2">
        <v>453158</v>
      </c>
      <c r="P71" s="2">
        <f t="shared" si="13"/>
        <v>2.0963990484555057</v>
      </c>
      <c r="R71" s="2">
        <f t="shared" si="7"/>
        <v>12848</v>
      </c>
      <c r="S71" s="2">
        <v>0.34</v>
      </c>
      <c r="T71" s="2">
        <v>0.31</v>
      </c>
      <c r="U71" s="2">
        <v>6.9000000000000006E-2</v>
      </c>
      <c r="W71" s="2">
        <f t="shared" si="8"/>
        <v>0.83781713684210524</v>
      </c>
      <c r="X71" s="2">
        <f t="shared" si="12"/>
        <v>0.114135730088612</v>
      </c>
      <c r="Y71" s="2">
        <f t="shared" si="9"/>
        <v>2262.3421401784872</v>
      </c>
      <c r="Z71" s="2"/>
      <c r="AA71" s="2">
        <f t="shared" si="10"/>
        <v>2.545614964277694E-2</v>
      </c>
    </row>
    <row r="72" spans="1:27" x14ac:dyDescent="0.35">
      <c r="A72" s="2">
        <v>2002</v>
      </c>
      <c r="B72" s="2" t="s">
        <v>20</v>
      </c>
      <c r="C72" s="2" t="s">
        <v>21</v>
      </c>
      <c r="D72" s="2" t="s">
        <v>28</v>
      </c>
      <c r="E72" s="2">
        <v>16997</v>
      </c>
      <c r="F72" s="2">
        <v>367320</v>
      </c>
      <c r="G72" s="2">
        <f t="shared" si="11"/>
        <v>4.6273004464771859E-2</v>
      </c>
      <c r="I72" s="2">
        <v>2002</v>
      </c>
      <c r="J72" s="2" t="s">
        <v>20</v>
      </c>
      <c r="K72" s="2" t="s">
        <v>21</v>
      </c>
      <c r="L72" s="2" t="s">
        <v>28</v>
      </c>
      <c r="M72" s="2" t="s">
        <v>23</v>
      </c>
      <c r="N72" s="2">
        <v>904</v>
      </c>
      <c r="O72" s="2">
        <v>367320</v>
      </c>
      <c r="P72" s="2">
        <f t="shared" si="13"/>
        <v>2.4610693673091579</v>
      </c>
      <c r="R72" s="2">
        <f t="shared" si="7"/>
        <v>16093</v>
      </c>
      <c r="S72" s="2">
        <v>0.43</v>
      </c>
      <c r="T72" s="2">
        <v>0.33</v>
      </c>
      <c r="U72" s="2">
        <v>5.6000000000000001E-2</v>
      </c>
      <c r="W72" s="2">
        <f t="shared" si="8"/>
        <v>0.82527920353982287</v>
      </c>
      <c r="X72" s="2">
        <f t="shared" si="12"/>
        <v>0.10750992386739264</v>
      </c>
      <c r="Y72" s="2">
        <f t="shared" si="9"/>
        <v>2476.2096047979499</v>
      </c>
      <c r="Z72" s="2"/>
      <c r="AA72" s="2">
        <f t="shared" si="10"/>
        <v>3.9531717290651337E-2</v>
      </c>
    </row>
    <row r="73" spans="1:27" x14ac:dyDescent="0.35">
      <c r="A73" s="2">
        <v>2002</v>
      </c>
      <c r="B73" s="2" t="s">
        <v>20</v>
      </c>
      <c r="C73" s="2" t="s">
        <v>21</v>
      </c>
      <c r="D73" s="2" t="s">
        <v>29</v>
      </c>
      <c r="E73" s="2">
        <v>17387</v>
      </c>
      <c r="F73" s="2">
        <v>248864</v>
      </c>
      <c r="G73" s="2">
        <f t="shared" si="11"/>
        <v>6.986546868972611E-2</v>
      </c>
      <c r="I73" s="2">
        <v>2002</v>
      </c>
      <c r="J73" s="2" t="s">
        <v>20</v>
      </c>
      <c r="K73" s="2" t="s">
        <v>21</v>
      </c>
      <c r="L73" s="2" t="s">
        <v>29</v>
      </c>
      <c r="M73" s="2" t="s">
        <v>23</v>
      </c>
      <c r="N73" s="2">
        <v>590</v>
      </c>
      <c r="O73" s="2">
        <v>248864</v>
      </c>
      <c r="P73" s="2">
        <f t="shared" si="13"/>
        <v>2.3707727915648706</v>
      </c>
      <c r="R73" s="2">
        <f t="shared" si="7"/>
        <v>16797</v>
      </c>
      <c r="S73" s="2">
        <v>0.85</v>
      </c>
      <c r="T73" s="2">
        <v>0.57999999999999996</v>
      </c>
      <c r="U73" s="2">
        <v>3.9E-2</v>
      </c>
      <c r="W73" s="2">
        <f t="shared" si="8"/>
        <v>0.64146711864406769</v>
      </c>
      <c r="X73" s="2">
        <f t="shared" si="12"/>
        <v>5.7585555523032642E-2</v>
      </c>
      <c r="Y73" s="2">
        <f t="shared" si="9"/>
        <v>1345.7301761203792</v>
      </c>
      <c r="Z73" s="2">
        <f>SUM(Y67:Y73)/ SUM(E67:E73)</f>
        <v>0.13582760886963935</v>
      </c>
      <c r="AA73" s="2">
        <f t="shared" si="10"/>
        <v>6.4457976340007481E-2</v>
      </c>
    </row>
    <row r="74" spans="1:27" x14ac:dyDescent="0.35">
      <c r="A74" s="2">
        <v>2002</v>
      </c>
      <c r="B74" s="2" t="s">
        <v>20</v>
      </c>
      <c r="C74" s="2" t="s">
        <v>21</v>
      </c>
      <c r="D74" s="2" t="s">
        <v>30</v>
      </c>
      <c r="E74" s="2">
        <v>33438</v>
      </c>
      <c r="F74" s="2">
        <v>229536</v>
      </c>
      <c r="G74" s="2">
        <f t="shared" si="11"/>
        <v>0.14567649519029693</v>
      </c>
      <c r="I74" s="2">
        <v>2002</v>
      </c>
      <c r="J74" s="2" t="s">
        <v>20</v>
      </c>
      <c r="K74" s="2" t="s">
        <v>21</v>
      </c>
      <c r="L74" s="2" t="s">
        <v>30</v>
      </c>
      <c r="M74" s="2" t="s">
        <v>23</v>
      </c>
      <c r="N74" s="2">
        <v>465</v>
      </c>
      <c r="O74" s="2">
        <v>229536</v>
      </c>
      <c r="P74" s="2">
        <f t="shared" si="13"/>
        <v>2.0258260142199918</v>
      </c>
      <c r="R74" s="2">
        <f t="shared" si="7"/>
        <v>32973</v>
      </c>
      <c r="S74" s="2">
        <v>0.89</v>
      </c>
      <c r="T74" s="2">
        <v>0.61</v>
      </c>
      <c r="U74" s="2">
        <v>3.9E-2</v>
      </c>
      <c r="W74" s="2">
        <f t="shared" si="8"/>
        <v>0.56067303225806453</v>
      </c>
      <c r="X74" s="2">
        <f t="shared" si="12"/>
        <v>4.3330420908386687E-2</v>
      </c>
      <c r="Y74" s="2">
        <f t="shared" si="9"/>
        <v>1689.4469286122344</v>
      </c>
      <c r="Z74" s="2">
        <f>SUM(Y67:Y74)/ SUM(E67:E74)</f>
        <v>0.11167392651375778</v>
      </c>
      <c r="AA74" s="2">
        <f t="shared" si="10"/>
        <v>0.13831622521690615</v>
      </c>
    </row>
    <row r="75" spans="1:27" x14ac:dyDescent="0.35">
      <c r="A75" s="2">
        <v>2002</v>
      </c>
      <c r="B75" s="2" t="s">
        <v>20</v>
      </c>
      <c r="C75" s="2" t="s">
        <v>31</v>
      </c>
      <c r="D75" s="2" t="s">
        <v>22</v>
      </c>
      <c r="E75" s="2">
        <v>27369</v>
      </c>
      <c r="F75" s="2">
        <v>7916830</v>
      </c>
      <c r="G75" s="2">
        <f t="shared" si="11"/>
        <v>3.4570655173851148E-3</v>
      </c>
      <c r="I75" s="2">
        <v>2002</v>
      </c>
      <c r="J75" s="2" t="s">
        <v>20</v>
      </c>
      <c r="K75" s="2" t="s">
        <v>31</v>
      </c>
      <c r="L75" s="2" t="s">
        <v>22</v>
      </c>
      <c r="M75" s="2" t="s">
        <v>23</v>
      </c>
      <c r="N75" s="2">
        <v>2545</v>
      </c>
      <c r="O75" s="2">
        <v>7916830</v>
      </c>
      <c r="P75" s="2">
        <f t="shared" si="13"/>
        <v>0.32146705183766733</v>
      </c>
      <c r="R75" s="2">
        <f t="shared" si="7"/>
        <v>24824</v>
      </c>
      <c r="S75" s="2">
        <v>0.11</v>
      </c>
      <c r="T75" s="2">
        <v>0.06</v>
      </c>
      <c r="U75" s="2">
        <v>0.20699999999999999</v>
      </c>
      <c r="W75" s="2">
        <f t="shared" si="8"/>
        <v>0.65781874263261297</v>
      </c>
      <c r="X75" s="2">
        <f t="shared" si="12"/>
        <v>4.2829439939447017E-2</v>
      </c>
      <c r="Y75" s="2">
        <f t="shared" si="9"/>
        <v>2737.3467170568329</v>
      </c>
      <c r="Z75" s="2"/>
      <c r="AA75" s="2">
        <f t="shared" si="10"/>
        <v>3.1113025393930609E-3</v>
      </c>
    </row>
    <row r="76" spans="1:27" x14ac:dyDescent="0.35">
      <c r="A76" s="2">
        <v>2002</v>
      </c>
      <c r="B76" s="2" t="s">
        <v>20</v>
      </c>
      <c r="C76" s="2" t="s">
        <v>31</v>
      </c>
      <c r="D76" s="2" t="s">
        <v>24</v>
      </c>
      <c r="E76" s="2">
        <v>36177</v>
      </c>
      <c r="F76" s="2">
        <v>6612837</v>
      </c>
      <c r="G76" s="2">
        <f t="shared" si="11"/>
        <v>5.4707230799730883E-3</v>
      </c>
      <c r="I76" s="2">
        <v>2002</v>
      </c>
      <c r="J76" s="2" t="s">
        <v>20</v>
      </c>
      <c r="K76" s="2" t="s">
        <v>31</v>
      </c>
      <c r="L76" s="2" t="s">
        <v>24</v>
      </c>
      <c r="M76" s="2" t="s">
        <v>23</v>
      </c>
      <c r="N76" s="2">
        <v>4432</v>
      </c>
      <c r="O76" s="2">
        <v>6612837</v>
      </c>
      <c r="P76" s="2">
        <f t="shared" si="13"/>
        <v>0.67021158997265473</v>
      </c>
      <c r="R76" s="2">
        <f t="shared" si="7"/>
        <v>31745</v>
      </c>
      <c r="S76" s="2">
        <v>0.13</v>
      </c>
      <c r="T76" s="2">
        <v>7.0000000000000007E-2</v>
      </c>
      <c r="U76" s="2">
        <v>0.17499999999999999</v>
      </c>
      <c r="W76" s="2">
        <f t="shared" si="8"/>
        <v>0.80603140568592058</v>
      </c>
      <c r="X76" s="2">
        <f t="shared" si="12"/>
        <v>9.020595407471009E-2</v>
      </c>
      <c r="Y76" s="2">
        <f t="shared" si="9"/>
        <v>6435.9192021016715</v>
      </c>
      <c r="Z76" s="2"/>
      <c r="AA76" s="2">
        <f t="shared" si="10"/>
        <v>4.4974767709983366E-3</v>
      </c>
    </row>
    <row r="77" spans="1:27" x14ac:dyDescent="0.35">
      <c r="A77" s="2">
        <v>2002</v>
      </c>
      <c r="B77" s="2" t="s">
        <v>20</v>
      </c>
      <c r="C77" s="2" t="s">
        <v>31</v>
      </c>
      <c r="D77" s="2" t="s">
        <v>25</v>
      </c>
      <c r="E77" s="2">
        <v>45686</v>
      </c>
      <c r="F77" s="2">
        <v>5132669</v>
      </c>
      <c r="G77" s="2">
        <f t="shared" si="11"/>
        <v>8.9010220608420291E-3</v>
      </c>
      <c r="I77" s="2">
        <v>2002</v>
      </c>
      <c r="J77" s="2" t="s">
        <v>20</v>
      </c>
      <c r="K77" s="2" t="s">
        <v>31</v>
      </c>
      <c r="L77" s="2" t="s">
        <v>25</v>
      </c>
      <c r="M77" s="2" t="s">
        <v>23</v>
      </c>
      <c r="N77" s="2">
        <v>6232</v>
      </c>
      <c r="O77" s="2">
        <v>5132669</v>
      </c>
      <c r="P77" s="2">
        <f t="shared" si="13"/>
        <v>1.2141831082425147</v>
      </c>
      <c r="R77" s="2">
        <f t="shared" si="7"/>
        <v>39454</v>
      </c>
      <c r="S77" s="2">
        <v>0.2</v>
      </c>
      <c r="T77" s="2">
        <v>0.12</v>
      </c>
      <c r="U77" s="2">
        <v>8.6999999999999994E-2</v>
      </c>
      <c r="W77" s="2">
        <f t="shared" si="8"/>
        <v>0.8352801989730424</v>
      </c>
      <c r="X77" s="2">
        <f t="shared" si="12"/>
        <v>8.4453322545689949E-2</v>
      </c>
      <c r="Y77" s="2">
        <f t="shared" si="9"/>
        <v>8537.487587717651</v>
      </c>
      <c r="Z77" s="2"/>
      <c r="AA77" s="2">
        <f t="shared" si="10"/>
        <v>7.2376598631788544E-3</v>
      </c>
    </row>
    <row r="78" spans="1:27" x14ac:dyDescent="0.35">
      <c r="A78" s="2">
        <v>2002</v>
      </c>
      <c r="B78" s="2" t="s">
        <v>20</v>
      </c>
      <c r="C78" s="2" t="s">
        <v>31</v>
      </c>
      <c r="D78" s="2" t="s">
        <v>26</v>
      </c>
      <c r="E78" s="2">
        <v>61750</v>
      </c>
      <c r="F78" s="2">
        <v>4400974</v>
      </c>
      <c r="G78" s="2">
        <f t="shared" si="11"/>
        <v>1.4030984959238569E-2</v>
      </c>
      <c r="I78" s="2">
        <v>2002</v>
      </c>
      <c r="J78" s="2" t="s">
        <v>20</v>
      </c>
      <c r="K78" s="2" t="s">
        <v>31</v>
      </c>
      <c r="L78" s="2" t="s">
        <v>26</v>
      </c>
      <c r="M78" s="2" t="s">
        <v>23</v>
      </c>
      <c r="N78" s="2">
        <v>8064</v>
      </c>
      <c r="O78" s="2">
        <v>4400974</v>
      </c>
      <c r="P78" s="2">
        <f t="shared" si="13"/>
        <v>1.8323216633408876</v>
      </c>
      <c r="R78" s="2">
        <f t="shared" si="7"/>
        <v>53686</v>
      </c>
      <c r="S78" s="2">
        <v>0.25</v>
      </c>
      <c r="T78" s="2">
        <v>0.17</v>
      </c>
      <c r="U78" s="2">
        <v>8.5000000000000006E-2</v>
      </c>
      <c r="W78" s="2">
        <f t="shared" si="8"/>
        <v>0.86356107390873016</v>
      </c>
      <c r="X78" s="2">
        <f t="shared" si="12"/>
        <v>0.12584479708348681</v>
      </c>
      <c r="Y78" s="2">
        <f t="shared" si="9"/>
        <v>13719.860276224073</v>
      </c>
      <c r="Z78" s="2"/>
      <c r="AA78" s="2">
        <f t="shared" si="10"/>
        <v>1.0913524988735658E-2</v>
      </c>
    </row>
    <row r="79" spans="1:27" x14ac:dyDescent="0.35">
      <c r="A79" s="2">
        <v>2002</v>
      </c>
      <c r="B79" s="2" t="s">
        <v>20</v>
      </c>
      <c r="C79" s="2" t="s">
        <v>31</v>
      </c>
      <c r="D79" s="2" t="s">
        <v>27</v>
      </c>
      <c r="E79" s="2">
        <v>94562</v>
      </c>
      <c r="F79" s="2">
        <v>4222692</v>
      </c>
      <c r="G79" s="2">
        <f t="shared" si="11"/>
        <v>2.2393771556154227E-2</v>
      </c>
      <c r="I79" s="2">
        <v>2002</v>
      </c>
      <c r="J79" s="2" t="s">
        <v>20</v>
      </c>
      <c r="K79" s="2" t="s">
        <v>31</v>
      </c>
      <c r="L79" s="2" t="s">
        <v>27</v>
      </c>
      <c r="M79" s="2" t="s">
        <v>23</v>
      </c>
      <c r="N79" s="2">
        <v>10415</v>
      </c>
      <c r="O79" s="2">
        <v>4222692</v>
      </c>
      <c r="P79" s="2">
        <f t="shared" si="13"/>
        <v>2.4664361028462412</v>
      </c>
      <c r="R79" s="2">
        <f t="shared" si="7"/>
        <v>84147</v>
      </c>
      <c r="S79" s="2">
        <v>0.34</v>
      </c>
      <c r="T79" s="2">
        <v>0.31</v>
      </c>
      <c r="U79" s="2">
        <v>6.9000000000000006E-2</v>
      </c>
      <c r="W79" s="2">
        <f t="shared" si="8"/>
        <v>0.86214927700432076</v>
      </c>
      <c r="X79" s="2">
        <f t="shared" si="12"/>
        <v>0.13646779922641769</v>
      </c>
      <c r="Y79" s="2">
        <f t="shared" si="9"/>
        <v>20462.640621505372</v>
      </c>
      <c r="Z79" s="2"/>
      <c r="AA79" s="2">
        <f t="shared" si="10"/>
        <v>1.7547895839548473E-2</v>
      </c>
    </row>
    <row r="80" spans="1:27" x14ac:dyDescent="0.35">
      <c r="A80" s="2">
        <v>2002</v>
      </c>
      <c r="B80" s="2" t="s">
        <v>20</v>
      </c>
      <c r="C80" s="2" t="s">
        <v>31</v>
      </c>
      <c r="D80" s="2" t="s">
        <v>28</v>
      </c>
      <c r="E80" s="2">
        <v>140568</v>
      </c>
      <c r="F80" s="2">
        <v>3871835</v>
      </c>
      <c r="G80" s="2">
        <f t="shared" si="11"/>
        <v>3.6305266107672457E-2</v>
      </c>
      <c r="I80" s="2">
        <v>2002</v>
      </c>
      <c r="J80" s="2" t="s">
        <v>20</v>
      </c>
      <c r="K80" s="2" t="s">
        <v>31</v>
      </c>
      <c r="L80" s="2" t="s">
        <v>28</v>
      </c>
      <c r="M80" s="2" t="s">
        <v>23</v>
      </c>
      <c r="N80" s="2">
        <v>11069</v>
      </c>
      <c r="O80" s="2">
        <v>3871835</v>
      </c>
      <c r="P80" s="2">
        <f t="shared" si="13"/>
        <v>2.8588511648869335</v>
      </c>
      <c r="R80" s="2">
        <f t="shared" si="7"/>
        <v>129499</v>
      </c>
      <c r="S80" s="2">
        <v>0.43</v>
      </c>
      <c r="T80" s="2">
        <v>0.33</v>
      </c>
      <c r="U80" s="2">
        <v>5.6000000000000001E-2</v>
      </c>
      <c r="W80" s="2">
        <f t="shared" si="8"/>
        <v>0.84958993133977767</v>
      </c>
      <c r="X80" s="2">
        <f t="shared" si="12"/>
        <v>0.12717104068797719</v>
      </c>
      <c r="Y80" s="2">
        <f t="shared" si="9"/>
        <v>25872.633548052356</v>
      </c>
      <c r="Z80" s="2"/>
      <c r="AA80" s="2">
        <f t="shared" si="10"/>
        <v>2.9622999547229582E-2</v>
      </c>
    </row>
    <row r="81" spans="1:27" x14ac:dyDescent="0.35">
      <c r="A81" s="2">
        <v>2002</v>
      </c>
      <c r="B81" s="2" t="s">
        <v>20</v>
      </c>
      <c r="C81" s="2" t="s">
        <v>31</v>
      </c>
      <c r="D81" s="2" t="s">
        <v>29</v>
      </c>
      <c r="E81" s="2">
        <v>183131</v>
      </c>
      <c r="F81" s="2">
        <v>2967616</v>
      </c>
      <c r="G81" s="2">
        <f t="shared" si="11"/>
        <v>6.1709803424701851E-2</v>
      </c>
      <c r="I81" s="2">
        <v>2002</v>
      </c>
      <c r="J81" s="2" t="s">
        <v>20</v>
      </c>
      <c r="K81" s="2" t="s">
        <v>31</v>
      </c>
      <c r="L81" s="2" t="s">
        <v>29</v>
      </c>
      <c r="M81" s="2" t="s">
        <v>23</v>
      </c>
      <c r="N81" s="2">
        <v>8435</v>
      </c>
      <c r="O81" s="2">
        <v>2967616</v>
      </c>
      <c r="P81" s="2">
        <f t="shared" si="13"/>
        <v>2.8423488753261874</v>
      </c>
      <c r="R81" s="2">
        <f t="shared" si="7"/>
        <v>174696</v>
      </c>
      <c r="S81" s="2">
        <v>0.85</v>
      </c>
      <c r="T81" s="2">
        <v>0.57999999999999996</v>
      </c>
      <c r="U81" s="2">
        <v>3.9E-2</v>
      </c>
      <c r="W81" s="2">
        <f t="shared" si="8"/>
        <v>0.70095155898043859</v>
      </c>
      <c r="X81" s="2">
        <f t="shared" si="12"/>
        <v>7.4759528565751673E-2</v>
      </c>
      <c r="Y81" s="2">
        <f t="shared" si="9"/>
        <v>18972.717002322555</v>
      </c>
      <c r="Z81" s="2">
        <f>SUM(Y75:Y81)/ SUM(E75:E81)</f>
        <v>0.16417438129087747</v>
      </c>
      <c r="AA81" s="2">
        <f t="shared" si="10"/>
        <v>5.5316551399398527E-2</v>
      </c>
    </row>
    <row r="82" spans="1:27" x14ac:dyDescent="0.35">
      <c r="A82" s="2">
        <v>2002</v>
      </c>
      <c r="B82" s="2" t="s">
        <v>20</v>
      </c>
      <c r="C82" s="2" t="s">
        <v>31</v>
      </c>
      <c r="D82" s="2" t="s">
        <v>30</v>
      </c>
      <c r="E82" s="2">
        <v>416311</v>
      </c>
      <c r="F82" s="2">
        <v>2787871</v>
      </c>
      <c r="G82" s="2">
        <f t="shared" si="11"/>
        <v>0.1493293628005026</v>
      </c>
      <c r="I82" s="2">
        <v>2002</v>
      </c>
      <c r="J82" s="2" t="s">
        <v>20</v>
      </c>
      <c r="K82" s="2" t="s">
        <v>31</v>
      </c>
      <c r="L82" s="2" t="s">
        <v>30</v>
      </c>
      <c r="M82" s="2" t="s">
        <v>23</v>
      </c>
      <c r="N82" s="2">
        <v>6374</v>
      </c>
      <c r="O82" s="2">
        <v>2787871</v>
      </c>
      <c r="P82" s="2">
        <f t="shared" si="13"/>
        <v>2.2863324737765844</v>
      </c>
      <c r="R82" s="2">
        <f t="shared" si="7"/>
        <v>409937</v>
      </c>
      <c r="S82" s="2">
        <v>0.89</v>
      </c>
      <c r="T82" s="2">
        <v>0.61</v>
      </c>
      <c r="U82" s="2">
        <v>3.9E-2</v>
      </c>
      <c r="W82" s="2">
        <f t="shared" si="8"/>
        <v>0.61073028082836522</v>
      </c>
      <c r="X82" s="2">
        <f t="shared" si="12"/>
        <v>5.3000739304834343E-2</v>
      </c>
      <c r="Y82" s="2">
        <f t="shared" si="9"/>
        <v>25619.758878405875</v>
      </c>
      <c r="Z82" s="2">
        <f>SUM(Y75:Y82)/ SUM(E75:E82)</f>
        <v>0.12168253901171533</v>
      </c>
      <c r="AA82" s="2">
        <f t="shared" si="10"/>
        <v>0.14013964100978635</v>
      </c>
    </row>
    <row r="83" spans="1:27" x14ac:dyDescent="0.35">
      <c r="A83" s="2">
        <v>2002</v>
      </c>
      <c r="B83" s="2" t="s">
        <v>32</v>
      </c>
      <c r="C83" s="2" t="s">
        <v>21</v>
      </c>
      <c r="D83" s="2" t="s">
        <v>22</v>
      </c>
      <c r="E83" s="2">
        <v>11621</v>
      </c>
      <c r="F83" s="2">
        <v>976815</v>
      </c>
      <c r="G83" s="2">
        <f t="shared" si="11"/>
        <v>1.1896827956163654E-2</v>
      </c>
      <c r="I83" s="2">
        <v>2002</v>
      </c>
      <c r="J83" s="2" t="s">
        <v>32</v>
      </c>
      <c r="K83" s="2" t="s">
        <v>21</v>
      </c>
      <c r="L83" s="2" t="s">
        <v>22</v>
      </c>
      <c r="M83" s="2" t="s">
        <v>23</v>
      </c>
      <c r="N83" s="2">
        <v>882</v>
      </c>
      <c r="O83" s="2">
        <v>976815</v>
      </c>
      <c r="P83" s="2">
        <f t="shared" si="13"/>
        <v>0.90293453724604966</v>
      </c>
      <c r="R83" s="2">
        <f t="shared" si="7"/>
        <v>10739</v>
      </c>
      <c r="S83" s="2">
        <v>0.11</v>
      </c>
      <c r="T83" s="2">
        <v>0.06</v>
      </c>
      <c r="U83" s="2">
        <v>0.29699999999999999</v>
      </c>
      <c r="W83" s="2">
        <f t="shared" si="8"/>
        <v>0.87817500000000004</v>
      </c>
      <c r="X83" s="2">
        <f t="shared" si="12"/>
        <v>0.20982556773787908</v>
      </c>
      <c r="Y83" s="2">
        <f t="shared" si="9"/>
        <v>3027.8671219370835</v>
      </c>
      <c r="Z83" s="2"/>
      <c r="AA83" s="2">
        <f t="shared" si="10"/>
        <v>8.7970934906434848E-3</v>
      </c>
    </row>
    <row r="84" spans="1:27" x14ac:dyDescent="0.35">
      <c r="A84" s="2">
        <v>2002</v>
      </c>
      <c r="B84" s="2" t="s">
        <v>32</v>
      </c>
      <c r="C84" s="2" t="s">
        <v>21</v>
      </c>
      <c r="D84" s="2" t="s">
        <v>24</v>
      </c>
      <c r="E84" s="2">
        <v>11550</v>
      </c>
      <c r="F84" s="2">
        <v>683307</v>
      </c>
      <c r="G84" s="2">
        <f t="shared" si="11"/>
        <v>1.6903090411776844E-2</v>
      </c>
      <c r="I84" s="2">
        <v>2002</v>
      </c>
      <c r="J84" s="2" t="s">
        <v>32</v>
      </c>
      <c r="K84" s="2" t="s">
        <v>21</v>
      </c>
      <c r="L84" s="2" t="s">
        <v>24</v>
      </c>
      <c r="M84" s="2" t="s">
        <v>23</v>
      </c>
      <c r="N84" s="2">
        <v>1156</v>
      </c>
      <c r="O84" s="2">
        <v>683307</v>
      </c>
      <c r="P84" s="2">
        <f t="shared" si="13"/>
        <v>1.691772512209007</v>
      </c>
      <c r="R84" s="2">
        <f t="shared" si="7"/>
        <v>10394</v>
      </c>
      <c r="S84" s="2">
        <v>0.18</v>
      </c>
      <c r="T84" s="2">
        <v>0.05</v>
      </c>
      <c r="U84" s="2">
        <v>0.186</v>
      </c>
      <c r="W84" s="2">
        <f t="shared" si="8"/>
        <v>0.89360271626297583</v>
      </c>
      <c r="X84" s="2">
        <f t="shared" si="12"/>
        <v>0.24511487020160591</v>
      </c>
      <c r="Y84" s="2">
        <f t="shared" si="9"/>
        <v>3580.728700875492</v>
      </c>
      <c r="Z84" s="2"/>
      <c r="AA84" s="2">
        <f t="shared" si="10"/>
        <v>1.1662797687019902E-2</v>
      </c>
    </row>
    <row r="85" spans="1:27" x14ac:dyDescent="0.35">
      <c r="A85" s="2">
        <v>2002</v>
      </c>
      <c r="B85" s="2" t="s">
        <v>32</v>
      </c>
      <c r="C85" s="2" t="s">
        <v>21</v>
      </c>
      <c r="D85" s="2" t="s">
        <v>25</v>
      </c>
      <c r="E85" s="2">
        <v>12450</v>
      </c>
      <c r="F85" s="2">
        <v>512278</v>
      </c>
      <c r="G85" s="2">
        <f t="shared" si="11"/>
        <v>2.4303210366246452E-2</v>
      </c>
      <c r="I85" s="2">
        <v>2002</v>
      </c>
      <c r="J85" s="2" t="s">
        <v>32</v>
      </c>
      <c r="K85" s="2" t="s">
        <v>21</v>
      </c>
      <c r="L85" s="2" t="s">
        <v>25</v>
      </c>
      <c r="M85" s="2" t="s">
        <v>23</v>
      </c>
      <c r="N85" s="2">
        <v>1475</v>
      </c>
      <c r="O85" s="2">
        <v>512278</v>
      </c>
      <c r="P85" s="2">
        <f t="shared" si="13"/>
        <v>2.8792960072460656</v>
      </c>
      <c r="R85" s="2">
        <f t="shared" si="7"/>
        <v>10975</v>
      </c>
      <c r="S85" s="2">
        <v>0.31</v>
      </c>
      <c r="T85" s="2">
        <v>0.12</v>
      </c>
      <c r="U85" s="2">
        <v>0.111</v>
      </c>
      <c r="W85" s="2">
        <f t="shared" si="8"/>
        <v>0.89233479322033893</v>
      </c>
      <c r="X85" s="2">
        <f t="shared" si="12"/>
        <v>0.24813001089267536</v>
      </c>
      <c r="Y85" s="2">
        <f t="shared" si="9"/>
        <v>4039.420689547112</v>
      </c>
      <c r="Z85" s="2"/>
      <c r="AA85" s="2">
        <f t="shared" si="10"/>
        <v>1.6417998255737875E-2</v>
      </c>
    </row>
    <row r="86" spans="1:27" x14ac:dyDescent="0.35">
      <c r="A86" s="2">
        <v>2002</v>
      </c>
      <c r="B86" s="2" t="s">
        <v>32</v>
      </c>
      <c r="C86" s="2" t="s">
        <v>21</v>
      </c>
      <c r="D86" s="2" t="s">
        <v>26</v>
      </c>
      <c r="E86" s="2">
        <v>13465</v>
      </c>
      <c r="F86" s="2">
        <v>407500</v>
      </c>
      <c r="G86" s="2">
        <f t="shared" si="11"/>
        <v>3.3042944785276071E-2</v>
      </c>
      <c r="I86" s="2">
        <v>2002</v>
      </c>
      <c r="J86" s="2" t="s">
        <v>32</v>
      </c>
      <c r="K86" s="2" t="s">
        <v>21</v>
      </c>
      <c r="L86" s="2" t="s">
        <v>26</v>
      </c>
      <c r="M86" s="2" t="s">
        <v>23</v>
      </c>
      <c r="N86" s="2">
        <v>1598</v>
      </c>
      <c r="O86" s="2">
        <v>407500</v>
      </c>
      <c r="P86" s="2">
        <f t="shared" si="13"/>
        <v>3.9214723926380373</v>
      </c>
      <c r="R86" s="2">
        <f t="shared" si="7"/>
        <v>11867</v>
      </c>
      <c r="S86" s="2">
        <v>0.43</v>
      </c>
      <c r="T86" s="2">
        <v>0.22</v>
      </c>
      <c r="U86" s="2">
        <v>7.2999999999999995E-2</v>
      </c>
      <c r="W86" s="2">
        <f t="shared" si="8"/>
        <v>0.89034730913642046</v>
      </c>
      <c r="X86" s="2">
        <f t="shared" si="12"/>
        <v>0.22498855706670751</v>
      </c>
      <c r="Y86" s="2">
        <f t="shared" si="9"/>
        <v>4092.7142067106179</v>
      </c>
      <c r="Z86" s="2"/>
      <c r="AA86" s="2">
        <f t="shared" si="10"/>
        <v>2.2999474339360448E-2</v>
      </c>
    </row>
    <row r="87" spans="1:27" x14ac:dyDescent="0.35">
      <c r="A87" s="2">
        <v>2002</v>
      </c>
      <c r="B87" s="2" t="s">
        <v>32</v>
      </c>
      <c r="C87" s="2" t="s">
        <v>21</v>
      </c>
      <c r="D87" s="2" t="s">
        <v>27</v>
      </c>
      <c r="E87" s="2">
        <v>14733</v>
      </c>
      <c r="F87" s="2">
        <v>306542</v>
      </c>
      <c r="G87" s="2">
        <f t="shared" si="11"/>
        <v>4.8061929523523693E-2</v>
      </c>
      <c r="I87" s="2">
        <v>2002</v>
      </c>
      <c r="J87" s="2" t="s">
        <v>32</v>
      </c>
      <c r="K87" s="2" t="s">
        <v>21</v>
      </c>
      <c r="L87" s="2" t="s">
        <v>27</v>
      </c>
      <c r="M87" s="2" t="s">
        <v>23</v>
      </c>
      <c r="N87" s="2">
        <v>1517</v>
      </c>
      <c r="O87" s="2">
        <v>306542</v>
      </c>
      <c r="P87" s="2">
        <f t="shared" si="13"/>
        <v>4.9487509052593124</v>
      </c>
      <c r="R87" s="2">
        <f t="shared" si="7"/>
        <v>13216</v>
      </c>
      <c r="S87" s="2">
        <v>0.63</v>
      </c>
      <c r="T87" s="2">
        <v>0.35</v>
      </c>
      <c r="U87" s="2">
        <v>4.5999999999999999E-2</v>
      </c>
      <c r="W87" s="2">
        <f t="shared" si="8"/>
        <v>0.87269514831905082</v>
      </c>
      <c r="X87" s="2">
        <f t="shared" si="12"/>
        <v>0.18017349603605287</v>
      </c>
      <c r="Y87" s="2">
        <f t="shared" si="9"/>
        <v>3705.0514636124749</v>
      </c>
      <c r="Z87" s="2"/>
      <c r="AA87" s="2">
        <f t="shared" si="10"/>
        <v>3.597532650138488E-2</v>
      </c>
    </row>
    <row r="88" spans="1:27" x14ac:dyDescent="0.35">
      <c r="A88" s="2">
        <v>2002</v>
      </c>
      <c r="B88" s="2" t="s">
        <v>32</v>
      </c>
      <c r="C88" s="2" t="s">
        <v>21</v>
      </c>
      <c r="D88" s="2" t="s">
        <v>28</v>
      </c>
      <c r="E88" s="2">
        <v>15434</v>
      </c>
      <c r="F88" s="2">
        <v>220314</v>
      </c>
      <c r="G88" s="2">
        <f t="shared" si="11"/>
        <v>7.005455849378614E-2</v>
      </c>
      <c r="I88" s="2">
        <v>2002</v>
      </c>
      <c r="J88" s="2" t="s">
        <v>32</v>
      </c>
      <c r="K88" s="2" t="s">
        <v>21</v>
      </c>
      <c r="L88" s="2" t="s">
        <v>28</v>
      </c>
      <c r="M88" s="2" t="s">
        <v>23</v>
      </c>
      <c r="N88" s="2">
        <v>1373</v>
      </c>
      <c r="O88" s="2">
        <v>220314</v>
      </c>
      <c r="P88" s="2">
        <f t="shared" si="13"/>
        <v>6.2320143068529461</v>
      </c>
      <c r="R88" s="2">
        <f t="shared" si="7"/>
        <v>14061</v>
      </c>
      <c r="S88" s="2">
        <v>0.77</v>
      </c>
      <c r="T88" s="2">
        <v>0.52</v>
      </c>
      <c r="U88" s="2">
        <v>2.7E-2</v>
      </c>
      <c r="W88" s="2">
        <f t="shared" si="8"/>
        <v>0.8764444428259287</v>
      </c>
      <c r="X88" s="2">
        <f t="shared" si="12"/>
        <v>0.13711546028302243</v>
      </c>
      <c r="Y88" s="2">
        <f t="shared" si="9"/>
        <v>3131.3387070395784</v>
      </c>
      <c r="Z88" s="2"/>
      <c r="AA88" s="2">
        <f t="shared" si="10"/>
        <v>5.5841486664308312E-2</v>
      </c>
    </row>
    <row r="89" spans="1:27" x14ac:dyDescent="0.35">
      <c r="A89" s="2">
        <v>2002</v>
      </c>
      <c r="B89" s="2" t="s">
        <v>32</v>
      </c>
      <c r="C89" s="2" t="s">
        <v>21</v>
      </c>
      <c r="D89" s="2" t="s">
        <v>29</v>
      </c>
      <c r="E89" s="2">
        <v>13044</v>
      </c>
      <c r="F89" s="2">
        <v>127492</v>
      </c>
      <c r="G89" s="2">
        <f t="shared" si="11"/>
        <v>0.10231230194835754</v>
      </c>
      <c r="I89" s="2">
        <v>2002</v>
      </c>
      <c r="J89" s="2" t="s">
        <v>32</v>
      </c>
      <c r="K89" s="2" t="s">
        <v>21</v>
      </c>
      <c r="L89" s="2" t="s">
        <v>29</v>
      </c>
      <c r="M89" s="2" t="s">
        <v>23</v>
      </c>
      <c r="N89" s="2">
        <v>810</v>
      </c>
      <c r="O89" s="2">
        <v>127492</v>
      </c>
      <c r="P89" s="2">
        <f t="shared" si="13"/>
        <v>6.3533398174003075</v>
      </c>
      <c r="R89" s="2">
        <f t="shared" si="7"/>
        <v>12234</v>
      </c>
      <c r="S89" s="2">
        <v>1</v>
      </c>
      <c r="T89" s="2">
        <v>0.89</v>
      </c>
      <c r="U89" s="2">
        <v>1.6E-2</v>
      </c>
      <c r="W89" s="2">
        <f t="shared" si="8"/>
        <v>0.8426024691358025</v>
      </c>
      <c r="X89" s="2">
        <f t="shared" si="12"/>
        <v>8.2087709531650802E-2</v>
      </c>
      <c r="Y89" s="2">
        <f t="shared" si="9"/>
        <v>1686.7690384102159</v>
      </c>
      <c r="Z89" s="2">
        <f>SUM(Y83:Y89)/ SUM(E83:E89)</f>
        <v>0.25205467055410874</v>
      </c>
      <c r="AA89" s="2">
        <f t="shared" si="10"/>
        <v>8.9081910720592544E-2</v>
      </c>
    </row>
    <row r="90" spans="1:27" x14ac:dyDescent="0.35">
      <c r="A90" s="2">
        <v>2002</v>
      </c>
      <c r="B90" s="2" t="s">
        <v>32</v>
      </c>
      <c r="C90" s="2" t="s">
        <v>21</v>
      </c>
      <c r="D90" s="2" t="s">
        <v>30</v>
      </c>
      <c r="E90" s="2">
        <v>14584</v>
      </c>
      <c r="F90" s="2">
        <v>83120</v>
      </c>
      <c r="G90" s="2">
        <f t="shared" si="11"/>
        <v>0.17545717035611164</v>
      </c>
      <c r="I90" s="2">
        <v>2002</v>
      </c>
      <c r="J90" s="2" t="s">
        <v>32</v>
      </c>
      <c r="K90" s="2" t="s">
        <v>21</v>
      </c>
      <c r="L90" s="2" t="s">
        <v>30</v>
      </c>
      <c r="M90" s="2" t="s">
        <v>23</v>
      </c>
      <c r="N90" s="2">
        <v>452</v>
      </c>
      <c r="O90" s="2">
        <v>83120</v>
      </c>
      <c r="P90" s="2">
        <f t="shared" si="13"/>
        <v>5.4379210779595768</v>
      </c>
      <c r="R90" s="2">
        <f t="shared" si="7"/>
        <v>14132</v>
      </c>
      <c r="S90" s="2">
        <v>1.24</v>
      </c>
      <c r="T90" s="2">
        <v>0.87</v>
      </c>
      <c r="U90" s="2">
        <v>1.6E-2</v>
      </c>
      <c r="W90" s="2">
        <f t="shared" si="8"/>
        <v>0.7719716814159292</v>
      </c>
      <c r="X90" s="2">
        <f t="shared" si="12"/>
        <v>6.4960717537729154E-2</v>
      </c>
      <c r="Y90" s="2">
        <f t="shared" si="9"/>
        <v>1266.9560602431884</v>
      </c>
      <c r="Z90" s="2">
        <f>SUM(Y83:Y90)/ SUM(E83:E90)</f>
        <v>0.22951549843635222</v>
      </c>
      <c r="AA90" s="2">
        <f t="shared" si="10"/>
        <v>0.16021467684981727</v>
      </c>
    </row>
    <row r="91" spans="1:27" x14ac:dyDescent="0.35">
      <c r="A91" s="2">
        <v>2002</v>
      </c>
      <c r="B91" s="2" t="s">
        <v>32</v>
      </c>
      <c r="C91" s="2" t="s">
        <v>31</v>
      </c>
      <c r="D91" s="2" t="s">
        <v>22</v>
      </c>
      <c r="E91" s="2">
        <v>46757</v>
      </c>
      <c r="F91" s="2">
        <v>7743939</v>
      </c>
      <c r="G91" s="2">
        <f t="shared" si="11"/>
        <v>6.037883304607642E-3</v>
      </c>
      <c r="I91" s="2">
        <v>2002</v>
      </c>
      <c r="J91" s="2" t="s">
        <v>32</v>
      </c>
      <c r="K91" s="2" t="s">
        <v>31</v>
      </c>
      <c r="L91" s="2" t="s">
        <v>22</v>
      </c>
      <c r="M91" s="2" t="s">
        <v>23</v>
      </c>
      <c r="N91" s="2">
        <v>3743</v>
      </c>
      <c r="O91" s="2">
        <v>7743939</v>
      </c>
      <c r="P91" s="2">
        <f t="shared" si="13"/>
        <v>0.48334574949518583</v>
      </c>
      <c r="R91" s="2">
        <f t="shared" si="7"/>
        <v>43014</v>
      </c>
      <c r="S91" s="2">
        <v>0.11</v>
      </c>
      <c r="T91" s="2">
        <v>0.06</v>
      </c>
      <c r="U91" s="2">
        <v>0.29699999999999999</v>
      </c>
      <c r="W91" s="2">
        <f t="shared" si="8"/>
        <v>0.77241963932674329</v>
      </c>
      <c r="X91" s="2">
        <f t="shared" si="12"/>
        <v>0.10495715254343345</v>
      </c>
      <c r="Y91" s="2">
        <f t="shared" si="9"/>
        <v>7405.7936695032458</v>
      </c>
      <c r="Z91" s="2"/>
      <c r="AA91" s="2">
        <f t="shared" si="10"/>
        <v>5.0815491096322879E-3</v>
      </c>
    </row>
    <row r="92" spans="1:27" x14ac:dyDescent="0.35">
      <c r="A92" s="2">
        <v>2002</v>
      </c>
      <c r="B92" s="2" t="s">
        <v>32</v>
      </c>
      <c r="C92" s="2" t="s">
        <v>31</v>
      </c>
      <c r="D92" s="2" t="s">
        <v>24</v>
      </c>
      <c r="E92" s="2">
        <v>56535</v>
      </c>
      <c r="F92" s="2">
        <v>6334720</v>
      </c>
      <c r="G92" s="2">
        <f t="shared" si="11"/>
        <v>8.9246249242271158E-3</v>
      </c>
      <c r="I92" s="2">
        <v>2002</v>
      </c>
      <c r="J92" s="2" t="s">
        <v>32</v>
      </c>
      <c r="K92" s="2" t="s">
        <v>31</v>
      </c>
      <c r="L92" s="2" t="s">
        <v>24</v>
      </c>
      <c r="M92" s="2" t="s">
        <v>23</v>
      </c>
      <c r="N92" s="2">
        <v>6441</v>
      </c>
      <c r="O92" s="2">
        <v>6334720</v>
      </c>
      <c r="P92" s="2">
        <f t="shared" si="13"/>
        <v>1.0167773792685391</v>
      </c>
      <c r="R92" s="2">
        <f t="shared" si="7"/>
        <v>50094</v>
      </c>
      <c r="S92" s="2">
        <v>0.18</v>
      </c>
      <c r="T92" s="2">
        <v>0.05</v>
      </c>
      <c r="U92" s="2">
        <v>0.186</v>
      </c>
      <c r="W92" s="2">
        <f t="shared" si="8"/>
        <v>0.82297009781089903</v>
      </c>
      <c r="X92" s="2">
        <f t="shared" si="12"/>
        <v>0.14413326001236665</v>
      </c>
      <c r="Y92" s="2">
        <f t="shared" si="9"/>
        <v>12520.961927059496</v>
      </c>
      <c r="Z92" s="2"/>
      <c r="AA92" s="2">
        <f t="shared" si="10"/>
        <v>6.9480636986229069E-3</v>
      </c>
    </row>
    <row r="93" spans="1:27" x14ac:dyDescent="0.35">
      <c r="A93" s="2">
        <v>2002</v>
      </c>
      <c r="B93" s="2" t="s">
        <v>32</v>
      </c>
      <c r="C93" s="2" t="s">
        <v>31</v>
      </c>
      <c r="D93" s="2" t="s">
        <v>25</v>
      </c>
      <c r="E93" s="2">
        <v>67016</v>
      </c>
      <c r="F93" s="2">
        <v>4753789</v>
      </c>
      <c r="G93" s="2">
        <f t="shared" si="11"/>
        <v>1.4097386316473028E-2</v>
      </c>
      <c r="I93" s="2">
        <v>2002</v>
      </c>
      <c r="J93" s="2" t="s">
        <v>32</v>
      </c>
      <c r="K93" s="2" t="s">
        <v>31</v>
      </c>
      <c r="L93" s="2" t="s">
        <v>25</v>
      </c>
      <c r="M93" s="2" t="s">
        <v>23</v>
      </c>
      <c r="N93" s="2">
        <v>8950</v>
      </c>
      <c r="O93" s="2">
        <v>4753789</v>
      </c>
      <c r="P93" s="2">
        <f t="shared" si="13"/>
        <v>1.8827087192973857</v>
      </c>
      <c r="R93" s="2">
        <f t="shared" si="7"/>
        <v>58066</v>
      </c>
      <c r="S93" s="2">
        <v>0.31</v>
      </c>
      <c r="T93" s="2">
        <v>0.12</v>
      </c>
      <c r="U93" s="2">
        <v>0.111</v>
      </c>
      <c r="W93" s="2">
        <f t="shared" si="8"/>
        <v>0.83534362122905026</v>
      </c>
      <c r="X93" s="2">
        <f t="shared" si="12"/>
        <v>0.16018249595853237</v>
      </c>
      <c r="Y93" s="2">
        <f t="shared" si="9"/>
        <v>16777.48222032814</v>
      </c>
      <c r="Z93" s="2"/>
      <c r="AA93" s="2">
        <f t="shared" si="10"/>
        <v>1.056810005233128E-2</v>
      </c>
    </row>
    <row r="94" spans="1:27" x14ac:dyDescent="0.35">
      <c r="A94" s="2">
        <v>2002</v>
      </c>
      <c r="B94" s="2" t="s">
        <v>32</v>
      </c>
      <c r="C94" s="2" t="s">
        <v>31</v>
      </c>
      <c r="D94" s="2" t="s">
        <v>26</v>
      </c>
      <c r="E94" s="2">
        <v>84741</v>
      </c>
      <c r="F94" s="2">
        <v>3887254</v>
      </c>
      <c r="G94" s="2">
        <f t="shared" si="11"/>
        <v>2.1799707454156585E-2</v>
      </c>
      <c r="I94" s="2">
        <v>2002</v>
      </c>
      <c r="J94" s="2" t="s">
        <v>32</v>
      </c>
      <c r="K94" s="2" t="s">
        <v>31</v>
      </c>
      <c r="L94" s="2" t="s">
        <v>26</v>
      </c>
      <c r="M94" s="2" t="s">
        <v>23</v>
      </c>
      <c r="N94" s="2">
        <v>11416</v>
      </c>
      <c r="O94" s="2">
        <v>3887254</v>
      </c>
      <c r="P94" s="2">
        <f t="shared" si="13"/>
        <v>2.9367774783947742</v>
      </c>
      <c r="R94" s="2">
        <f t="shared" si="7"/>
        <v>73325</v>
      </c>
      <c r="S94" s="2">
        <v>0.43</v>
      </c>
      <c r="T94" s="2">
        <v>0.22</v>
      </c>
      <c r="U94" s="2">
        <v>7.2999999999999995E-2</v>
      </c>
      <c r="W94" s="2">
        <f t="shared" si="8"/>
        <v>0.85358100735809384</v>
      </c>
      <c r="X94" s="2">
        <f t="shared" si="12"/>
        <v>0.16722747715097527</v>
      </c>
      <c r="Y94" s="2">
        <f t="shared" si="9"/>
        <v>22006.435542095263</v>
      </c>
      <c r="Z94" s="2"/>
      <c r="AA94" s="2">
        <f t="shared" si="10"/>
        <v>1.6138529784239655E-2</v>
      </c>
    </row>
    <row r="95" spans="1:27" x14ac:dyDescent="0.35">
      <c r="A95" s="2">
        <v>2002</v>
      </c>
      <c r="B95" s="2" t="s">
        <v>32</v>
      </c>
      <c r="C95" s="2" t="s">
        <v>31</v>
      </c>
      <c r="D95" s="2" t="s">
        <v>27</v>
      </c>
      <c r="E95" s="2">
        <v>118994</v>
      </c>
      <c r="F95" s="2">
        <v>3459071</v>
      </c>
      <c r="G95" s="2">
        <f t="shared" si="11"/>
        <v>3.4400565932298011E-2</v>
      </c>
      <c r="I95" s="2">
        <v>2002</v>
      </c>
      <c r="J95" s="2" t="s">
        <v>32</v>
      </c>
      <c r="K95" s="2" t="s">
        <v>31</v>
      </c>
      <c r="L95" s="2" t="s">
        <v>27</v>
      </c>
      <c r="M95" s="2" t="s">
        <v>23</v>
      </c>
      <c r="N95" s="2">
        <v>14558</v>
      </c>
      <c r="O95" s="2">
        <v>3459071</v>
      </c>
      <c r="P95" s="2">
        <f t="shared" si="13"/>
        <v>4.2086444597407802</v>
      </c>
      <c r="R95" s="2">
        <f t="shared" si="7"/>
        <v>104436</v>
      </c>
      <c r="S95" s="2">
        <v>0.63</v>
      </c>
      <c r="T95" s="2">
        <v>0.35</v>
      </c>
      <c r="U95" s="2">
        <v>4.5999999999999999E-2</v>
      </c>
      <c r="W95" s="2">
        <f t="shared" si="8"/>
        <v>0.85030809657920048</v>
      </c>
      <c r="X95" s="2">
        <f t="shared" si="12"/>
        <v>0.15178203765350154</v>
      </c>
      <c r="Y95" s="2">
        <f t="shared" si="9"/>
        <v>28230.294154381088</v>
      </c>
      <c r="Z95" s="2"/>
      <c r="AA95" s="2">
        <f t="shared" si="10"/>
        <v>2.6239330110777982E-2</v>
      </c>
    </row>
    <row r="96" spans="1:27" x14ac:dyDescent="0.35">
      <c r="A96" s="2">
        <v>2002</v>
      </c>
      <c r="B96" s="2" t="s">
        <v>32</v>
      </c>
      <c r="C96" s="2" t="s">
        <v>31</v>
      </c>
      <c r="D96" s="2" t="s">
        <v>28</v>
      </c>
      <c r="E96" s="2">
        <v>150862</v>
      </c>
      <c r="F96" s="2">
        <v>2788048</v>
      </c>
      <c r="G96" s="2">
        <f t="shared" si="11"/>
        <v>5.4110259220788166E-2</v>
      </c>
      <c r="I96" s="2">
        <v>2002</v>
      </c>
      <c r="J96" s="2" t="s">
        <v>32</v>
      </c>
      <c r="K96" s="2" t="s">
        <v>31</v>
      </c>
      <c r="L96" s="2" t="s">
        <v>28</v>
      </c>
      <c r="M96" s="2" t="s">
        <v>23</v>
      </c>
      <c r="N96" s="2">
        <v>14193</v>
      </c>
      <c r="O96" s="2">
        <v>2788048</v>
      </c>
      <c r="P96" s="2">
        <f t="shared" si="13"/>
        <v>5.0906584104721295</v>
      </c>
      <c r="R96" s="2">
        <f t="shared" si="7"/>
        <v>136669</v>
      </c>
      <c r="S96" s="2">
        <v>0.77</v>
      </c>
      <c r="T96" s="2">
        <v>0.52</v>
      </c>
      <c r="U96" s="2">
        <v>2.7E-2</v>
      </c>
      <c r="W96" s="2">
        <f t="shared" si="8"/>
        <v>0.8487425519622348</v>
      </c>
      <c r="X96" s="2">
        <f t="shared" si="12"/>
        <v>0.11011031829813338</v>
      </c>
      <c r="Y96" s="2">
        <f t="shared" si="9"/>
        <v>27094.870131487587</v>
      </c>
      <c r="Z96" s="2"/>
      <c r="AA96" s="2">
        <f t="shared" si="10"/>
        <v>4.4392036962244703E-2</v>
      </c>
    </row>
    <row r="97" spans="1:27" x14ac:dyDescent="0.35">
      <c r="A97" s="2">
        <v>2002</v>
      </c>
      <c r="B97" s="2" t="s">
        <v>32</v>
      </c>
      <c r="C97" s="2" t="s">
        <v>31</v>
      </c>
      <c r="D97" s="2" t="s">
        <v>29</v>
      </c>
      <c r="E97" s="2">
        <v>157792</v>
      </c>
      <c r="F97" s="2">
        <v>1817099</v>
      </c>
      <c r="G97" s="2">
        <f t="shared" si="11"/>
        <v>8.683731596352208E-2</v>
      </c>
      <c r="I97" s="2">
        <v>2002</v>
      </c>
      <c r="J97" s="2" t="s">
        <v>32</v>
      </c>
      <c r="K97" s="2" t="s">
        <v>31</v>
      </c>
      <c r="L97" s="2" t="s">
        <v>29</v>
      </c>
      <c r="M97" s="2" t="s">
        <v>23</v>
      </c>
      <c r="N97" s="2">
        <v>9981</v>
      </c>
      <c r="O97" s="2">
        <v>1817099</v>
      </c>
      <c r="P97" s="2">
        <f t="shared" si="13"/>
        <v>5.4928212496952558</v>
      </c>
      <c r="R97" s="2">
        <f t="shared" si="7"/>
        <v>147811</v>
      </c>
      <c r="S97" s="2">
        <v>1</v>
      </c>
      <c r="T97" s="2">
        <v>0.89</v>
      </c>
      <c r="U97" s="2">
        <v>1.6E-2</v>
      </c>
      <c r="W97" s="2">
        <f t="shared" si="8"/>
        <v>0.81794419396854023</v>
      </c>
      <c r="X97" s="2">
        <f t="shared" si="12"/>
        <v>6.9362217267165557E-2</v>
      </c>
      <c r="Y97" s="2">
        <f t="shared" si="9"/>
        <v>18416.399696477009</v>
      </c>
      <c r="Z97" s="2">
        <f>SUM(Y91:Y97)/ SUM(E91:E97)</f>
        <v>0.1940132113387518</v>
      </c>
      <c r="AA97" s="2">
        <f t="shared" si="10"/>
        <v>7.6702260197998556E-2</v>
      </c>
    </row>
    <row r="98" spans="1:27" x14ac:dyDescent="0.35">
      <c r="A98" s="2">
        <v>2002</v>
      </c>
      <c r="B98" s="2" t="s">
        <v>32</v>
      </c>
      <c r="C98" s="2" t="s">
        <v>31</v>
      </c>
      <c r="D98" s="2" t="s">
        <v>30</v>
      </c>
      <c r="E98" s="2">
        <v>207144</v>
      </c>
      <c r="F98" s="2">
        <v>1172820</v>
      </c>
      <c r="G98" s="2">
        <f t="shared" si="11"/>
        <v>0.1766204532664859</v>
      </c>
      <c r="I98" s="2">
        <v>2002</v>
      </c>
      <c r="J98" s="2" t="s">
        <v>32</v>
      </c>
      <c r="K98" s="2" t="s">
        <v>31</v>
      </c>
      <c r="L98" s="2" t="s">
        <v>30</v>
      </c>
      <c r="M98" s="2" t="s">
        <v>23</v>
      </c>
      <c r="N98" s="2">
        <v>6119</v>
      </c>
      <c r="O98" s="2">
        <v>1172820</v>
      </c>
      <c r="P98" s="2">
        <f t="shared" si="13"/>
        <v>5.2173394041711436</v>
      </c>
      <c r="R98" s="2">
        <f t="shared" si="7"/>
        <v>201025</v>
      </c>
      <c r="S98" s="2">
        <v>1.24</v>
      </c>
      <c r="T98" s="2">
        <v>0.87</v>
      </c>
      <c r="U98" s="2">
        <v>1.6E-2</v>
      </c>
      <c r="W98" s="2">
        <f t="shared" si="8"/>
        <v>0.76233096911260012</v>
      </c>
      <c r="X98" s="2">
        <f t="shared" si="12"/>
        <v>6.1654846773436488E-2</v>
      </c>
      <c r="Y98" s="2">
        <f t="shared" si="9"/>
        <v>17058.86877263007</v>
      </c>
      <c r="Z98" s="2">
        <f>SUM(Y91:Y98)/ SUM(E91:E98)</f>
        <v>0.16802002393007504</v>
      </c>
      <c r="AA98" s="2">
        <f t="shared" si="10"/>
        <v>0.16207528114064387</v>
      </c>
    </row>
    <row r="99" spans="1:27" x14ac:dyDescent="0.35">
      <c r="A99" s="2">
        <v>2003</v>
      </c>
      <c r="B99" s="2" t="s">
        <v>20</v>
      </c>
      <c r="C99" s="2" t="s">
        <v>21</v>
      </c>
      <c r="D99" s="2" t="s">
        <v>22</v>
      </c>
      <c r="E99" s="2">
        <v>8164</v>
      </c>
      <c r="F99" s="2">
        <v>1181524</v>
      </c>
      <c r="G99" s="2">
        <f t="shared" si="11"/>
        <v>6.9097199887602793E-3</v>
      </c>
      <c r="I99" s="2">
        <v>2003</v>
      </c>
      <c r="J99" s="2" t="s">
        <v>20</v>
      </c>
      <c r="K99" s="2" t="s">
        <v>21</v>
      </c>
      <c r="L99" s="2" t="s">
        <v>22</v>
      </c>
      <c r="M99" s="2" t="s">
        <v>23</v>
      </c>
      <c r="N99" s="2">
        <v>482</v>
      </c>
      <c r="O99" s="2">
        <v>1181524</v>
      </c>
      <c r="P99" s="2">
        <f t="shared" si="13"/>
        <v>0.40794770144322079</v>
      </c>
      <c r="R99" s="2">
        <f t="shared" si="7"/>
        <v>7682</v>
      </c>
      <c r="S99" s="2">
        <v>0.11</v>
      </c>
      <c r="T99" s="2">
        <v>0.06</v>
      </c>
      <c r="U99" s="2">
        <v>0.20699999999999999</v>
      </c>
      <c r="W99" s="2">
        <f t="shared" si="8"/>
        <v>0.73035759336099593</v>
      </c>
      <c r="X99" s="2">
        <f t="shared" si="12"/>
        <v>5.9811765407387613E-2</v>
      </c>
      <c r="Y99" s="2">
        <f t="shared" si="9"/>
        <v>811.50634185955164</v>
      </c>
      <c r="Z99" s="2"/>
      <c r="AA99" s="2">
        <f t="shared" si="10"/>
        <v>6.2228898085357962E-3</v>
      </c>
    </row>
    <row r="100" spans="1:27" x14ac:dyDescent="0.35">
      <c r="A100" s="2">
        <v>2003</v>
      </c>
      <c r="B100" s="2" t="s">
        <v>20</v>
      </c>
      <c r="C100" s="2" t="s">
        <v>21</v>
      </c>
      <c r="D100" s="2" t="s">
        <v>24</v>
      </c>
      <c r="E100" s="2">
        <v>8418</v>
      </c>
      <c r="F100" s="2">
        <v>872611</v>
      </c>
      <c r="G100" s="2">
        <f t="shared" si="11"/>
        <v>9.6469102498134909E-3</v>
      </c>
      <c r="I100" s="2">
        <v>2003</v>
      </c>
      <c r="J100" s="2" t="s">
        <v>20</v>
      </c>
      <c r="K100" s="2" t="s">
        <v>21</v>
      </c>
      <c r="L100" s="2" t="s">
        <v>24</v>
      </c>
      <c r="M100" s="2" t="s">
        <v>23</v>
      </c>
      <c r="N100" s="2">
        <v>617</v>
      </c>
      <c r="O100" s="2">
        <v>872611</v>
      </c>
      <c r="P100" s="2">
        <f t="shared" si="13"/>
        <v>0.70707336946245225</v>
      </c>
      <c r="R100" s="2">
        <f t="shared" si="7"/>
        <v>7801</v>
      </c>
      <c r="S100" s="2">
        <v>0.13</v>
      </c>
      <c r="T100" s="2">
        <v>7.0000000000000007E-2</v>
      </c>
      <c r="U100" s="2">
        <v>0.17499999999999999</v>
      </c>
      <c r="W100" s="2">
        <f t="shared" si="8"/>
        <v>0.81614354943273903</v>
      </c>
      <c r="X100" s="2">
        <f t="shared" si="12"/>
        <v>9.605597491060458E-2</v>
      </c>
      <c r="Y100" s="2">
        <f t="shared" si="9"/>
        <v>1252.8932302776263</v>
      </c>
      <c r="Z100" s="2"/>
      <c r="AA100" s="2">
        <f t="shared" si="10"/>
        <v>8.2111121332671417E-3</v>
      </c>
    </row>
    <row r="101" spans="1:27" x14ac:dyDescent="0.35">
      <c r="A101" s="2">
        <v>2003</v>
      </c>
      <c r="B101" s="2" t="s">
        <v>20</v>
      </c>
      <c r="C101" s="2" t="s">
        <v>21</v>
      </c>
      <c r="D101" s="2" t="s">
        <v>25</v>
      </c>
      <c r="E101" s="2">
        <v>9635</v>
      </c>
      <c r="F101" s="2">
        <v>672417</v>
      </c>
      <c r="G101" s="2">
        <f t="shared" si="11"/>
        <v>1.4328906021114874E-2</v>
      </c>
      <c r="I101" s="2">
        <v>2003</v>
      </c>
      <c r="J101" s="2" t="s">
        <v>20</v>
      </c>
      <c r="K101" s="2" t="s">
        <v>21</v>
      </c>
      <c r="L101" s="2" t="s">
        <v>25</v>
      </c>
      <c r="M101" s="2" t="s">
        <v>23</v>
      </c>
      <c r="N101" s="2">
        <v>776</v>
      </c>
      <c r="O101" s="2">
        <v>672417</v>
      </c>
      <c r="P101" s="2">
        <f t="shared" si="13"/>
        <v>1.1540457781406479</v>
      </c>
      <c r="R101" s="2">
        <f t="shared" si="7"/>
        <v>8859</v>
      </c>
      <c r="S101" s="2">
        <v>0.2</v>
      </c>
      <c r="T101" s="2">
        <v>0.12</v>
      </c>
      <c r="U101" s="2">
        <v>8.6999999999999994E-2</v>
      </c>
      <c r="W101" s="2">
        <f t="shared" si="8"/>
        <v>0.82669664948453614</v>
      </c>
      <c r="X101" s="2">
        <f t="shared" si="12"/>
        <v>7.9650677556662761E-2</v>
      </c>
      <c r="Y101" s="2">
        <f t="shared" si="9"/>
        <v>1347.1419524744756</v>
      </c>
      <c r="Z101" s="2"/>
      <c r="AA101" s="2">
        <f t="shared" si="10"/>
        <v>1.2325473697906989E-2</v>
      </c>
    </row>
    <row r="102" spans="1:27" x14ac:dyDescent="0.35">
      <c r="A102" s="2">
        <v>2003</v>
      </c>
      <c r="B102" s="2" t="s">
        <v>20</v>
      </c>
      <c r="C102" s="2" t="s">
        <v>21</v>
      </c>
      <c r="D102" s="2" t="s">
        <v>26</v>
      </c>
      <c r="E102" s="2">
        <v>11203</v>
      </c>
      <c r="F102" s="2">
        <v>554525</v>
      </c>
      <c r="G102" s="2">
        <f t="shared" si="11"/>
        <v>2.0202876335602544E-2</v>
      </c>
      <c r="I102" s="2">
        <v>2003</v>
      </c>
      <c r="J102" s="2" t="s">
        <v>20</v>
      </c>
      <c r="K102" s="2" t="s">
        <v>21</v>
      </c>
      <c r="L102" s="2" t="s">
        <v>26</v>
      </c>
      <c r="M102" s="2" t="s">
        <v>23</v>
      </c>
      <c r="N102" s="2">
        <v>918</v>
      </c>
      <c r="O102" s="2">
        <v>554525</v>
      </c>
      <c r="P102" s="2">
        <f t="shared" si="13"/>
        <v>1.6554708985167486</v>
      </c>
      <c r="R102" s="2">
        <f t="shared" si="7"/>
        <v>10285</v>
      </c>
      <c r="S102" s="2">
        <v>0.25</v>
      </c>
      <c r="T102" s="2">
        <v>0.17</v>
      </c>
      <c r="U102" s="2">
        <v>8.5000000000000006E-2</v>
      </c>
      <c r="W102" s="2">
        <f t="shared" si="8"/>
        <v>0.84898556644880174</v>
      </c>
      <c r="X102" s="2">
        <f t="shared" si="12"/>
        <v>0.11260495730124842</v>
      </c>
      <c r="Y102" s="2">
        <f t="shared" si="9"/>
        <v>1937.5107358433402</v>
      </c>
      <c r="Z102" s="2"/>
      <c r="AA102" s="2">
        <f t="shared" si="10"/>
        <v>1.6708875639793806E-2</v>
      </c>
    </row>
    <row r="103" spans="1:27" x14ac:dyDescent="0.35">
      <c r="A103" s="2">
        <v>2003</v>
      </c>
      <c r="B103" s="2" t="s">
        <v>20</v>
      </c>
      <c r="C103" s="2" t="s">
        <v>21</v>
      </c>
      <c r="D103" s="2" t="s">
        <v>27</v>
      </c>
      <c r="E103" s="2">
        <v>13634</v>
      </c>
      <c r="F103" s="2">
        <v>458172</v>
      </c>
      <c r="G103" s="2">
        <f t="shared" si="11"/>
        <v>2.975738368996796E-2</v>
      </c>
      <c r="I103" s="2">
        <v>2003</v>
      </c>
      <c r="J103" s="2" t="s">
        <v>20</v>
      </c>
      <c r="K103" s="2" t="s">
        <v>21</v>
      </c>
      <c r="L103" s="2" t="s">
        <v>27</v>
      </c>
      <c r="M103" s="2" t="s">
        <v>23</v>
      </c>
      <c r="N103" s="2">
        <v>979</v>
      </c>
      <c r="O103" s="2">
        <v>458172</v>
      </c>
      <c r="P103" s="2">
        <f t="shared" si="13"/>
        <v>2.1367521367521372</v>
      </c>
      <c r="R103" s="2">
        <f t="shared" si="7"/>
        <v>12655</v>
      </c>
      <c r="S103" s="2">
        <v>0.34</v>
      </c>
      <c r="T103" s="2">
        <v>0.31</v>
      </c>
      <c r="U103" s="2">
        <v>6.9000000000000006E-2</v>
      </c>
      <c r="W103" s="2">
        <f t="shared" si="8"/>
        <v>0.84087999999999996</v>
      </c>
      <c r="X103" s="2">
        <f t="shared" si="12"/>
        <v>0.1165988671414127</v>
      </c>
      <c r="Y103" s="2">
        <f t="shared" si="9"/>
        <v>2298.7801836745775</v>
      </c>
      <c r="Z103" s="2"/>
      <c r="AA103" s="2">
        <f t="shared" si="10"/>
        <v>2.4740097204380498E-2</v>
      </c>
    </row>
    <row r="104" spans="1:27" x14ac:dyDescent="0.35">
      <c r="A104" s="2">
        <v>2003</v>
      </c>
      <c r="B104" s="2" t="s">
        <v>20</v>
      </c>
      <c r="C104" s="2" t="s">
        <v>21</v>
      </c>
      <c r="D104" s="2" t="s">
        <v>28</v>
      </c>
      <c r="E104" s="2">
        <v>16571</v>
      </c>
      <c r="F104" s="2">
        <v>371703</v>
      </c>
      <c r="G104" s="2">
        <f t="shared" si="11"/>
        <v>4.4581292053063874E-2</v>
      </c>
      <c r="I104" s="2">
        <v>2003</v>
      </c>
      <c r="J104" s="2" t="s">
        <v>20</v>
      </c>
      <c r="K104" s="2" t="s">
        <v>21</v>
      </c>
      <c r="L104" s="2" t="s">
        <v>28</v>
      </c>
      <c r="M104" s="2" t="s">
        <v>23</v>
      </c>
      <c r="N104" s="2">
        <v>920</v>
      </c>
      <c r="O104" s="2">
        <v>371703</v>
      </c>
      <c r="P104" s="2">
        <f t="shared" si="13"/>
        <v>2.4750943629725883</v>
      </c>
      <c r="R104" s="2">
        <f t="shared" si="7"/>
        <v>15651</v>
      </c>
      <c r="S104" s="2">
        <v>0.43</v>
      </c>
      <c r="T104" s="2">
        <v>0.33</v>
      </c>
      <c r="U104" s="2">
        <v>5.6000000000000001E-2</v>
      </c>
      <c r="W104" s="2">
        <f t="shared" si="8"/>
        <v>0.82626924999999996</v>
      </c>
      <c r="X104" s="2">
        <f t="shared" si="12"/>
        <v>0.10821061016100705</v>
      </c>
      <c r="Y104" s="2">
        <f t="shared" si="9"/>
        <v>2453.7719696299214</v>
      </c>
      <c r="Z104" s="2"/>
      <c r="AA104" s="2">
        <f t="shared" si="10"/>
        <v>3.7979860346486517E-2</v>
      </c>
    </row>
    <row r="105" spans="1:27" x14ac:dyDescent="0.35">
      <c r="A105" s="2">
        <v>2003</v>
      </c>
      <c r="B105" s="2" t="s">
        <v>20</v>
      </c>
      <c r="C105" s="2" t="s">
        <v>21</v>
      </c>
      <c r="D105" s="2" t="s">
        <v>29</v>
      </c>
      <c r="E105" s="2">
        <v>17201</v>
      </c>
      <c r="F105" s="2">
        <v>254948</v>
      </c>
      <c r="G105" s="2">
        <f t="shared" si="11"/>
        <v>6.7468660275820949E-2</v>
      </c>
      <c r="I105" s="2">
        <v>2003</v>
      </c>
      <c r="J105" s="2" t="s">
        <v>20</v>
      </c>
      <c r="K105" s="2" t="s">
        <v>21</v>
      </c>
      <c r="L105" s="2" t="s">
        <v>29</v>
      </c>
      <c r="M105" s="2" t="s">
        <v>23</v>
      </c>
      <c r="N105" s="2">
        <v>635</v>
      </c>
      <c r="O105" s="2">
        <v>254948</v>
      </c>
      <c r="P105" s="2">
        <f t="shared" si="13"/>
        <v>2.4907039866953262</v>
      </c>
      <c r="R105" s="2">
        <f t="shared" si="7"/>
        <v>16566</v>
      </c>
      <c r="S105" s="2">
        <v>0.85</v>
      </c>
      <c r="T105" s="2">
        <v>0.57999999999999996</v>
      </c>
      <c r="U105" s="2">
        <v>3.9E-2</v>
      </c>
      <c r="W105" s="2">
        <f t="shared" si="8"/>
        <v>0.65873102362204727</v>
      </c>
      <c r="X105" s="2">
        <f t="shared" si="12"/>
        <v>6.1983233574037261E-2</v>
      </c>
      <c r="Y105" s="2">
        <f t="shared" si="9"/>
        <v>1445.1084473875012</v>
      </c>
      <c r="Z105" s="2">
        <f>SUM(Y99:Y105)/ SUM(E99:E105)</f>
        <v>0.13612233113841268</v>
      </c>
      <c r="AA105" s="2">
        <f t="shared" si="10"/>
        <v>6.1800412447293167E-2</v>
      </c>
    </row>
    <row r="106" spans="1:27" x14ac:dyDescent="0.35">
      <c r="A106" s="2">
        <v>2003</v>
      </c>
      <c r="B106" s="2" t="s">
        <v>20</v>
      </c>
      <c r="C106" s="2" t="s">
        <v>21</v>
      </c>
      <c r="D106" s="2" t="s">
        <v>30</v>
      </c>
      <c r="E106" s="2">
        <v>33614</v>
      </c>
      <c r="F106" s="2">
        <v>230168</v>
      </c>
      <c r="G106" s="2">
        <f t="shared" si="11"/>
        <v>0.14604115254944214</v>
      </c>
      <c r="I106" s="2">
        <v>2003</v>
      </c>
      <c r="J106" s="2" t="s">
        <v>20</v>
      </c>
      <c r="K106" s="2" t="s">
        <v>21</v>
      </c>
      <c r="L106" s="2" t="s">
        <v>30</v>
      </c>
      <c r="M106" s="2" t="s">
        <v>23</v>
      </c>
      <c r="N106" s="2">
        <v>481</v>
      </c>
      <c r="O106" s="2">
        <v>230168</v>
      </c>
      <c r="P106" s="2">
        <f t="shared" si="13"/>
        <v>2.0897779013590077</v>
      </c>
      <c r="R106" s="2">
        <f t="shared" si="7"/>
        <v>33133</v>
      </c>
      <c r="S106" s="2">
        <v>0.89</v>
      </c>
      <c r="T106" s="2">
        <v>0.61</v>
      </c>
      <c r="U106" s="2">
        <v>3.9E-2</v>
      </c>
      <c r="W106" s="2">
        <f t="shared" si="8"/>
        <v>0.574117422037422</v>
      </c>
      <c r="X106" s="2">
        <f t="shared" si="12"/>
        <v>4.5713499999233569E-2</v>
      </c>
      <c r="Y106" s="2">
        <f t="shared" si="9"/>
        <v>1790.7758754746058</v>
      </c>
      <c r="Z106" s="2">
        <f>SUM(Y99:Y106)/ SUM(E99:E106)</f>
        <v>0.11260966511838569</v>
      </c>
      <c r="AA106" s="2">
        <f t="shared" si="10"/>
        <v>0.13826085348321832</v>
      </c>
    </row>
    <row r="107" spans="1:27" x14ac:dyDescent="0.35">
      <c r="A107" s="2">
        <v>2003</v>
      </c>
      <c r="B107" s="2" t="s">
        <v>20</v>
      </c>
      <c r="C107" s="2" t="s">
        <v>31</v>
      </c>
      <c r="D107" s="2" t="s">
        <v>22</v>
      </c>
      <c r="E107" s="2">
        <v>27688</v>
      </c>
      <c r="F107" s="2">
        <v>8038670</v>
      </c>
      <c r="G107" s="2">
        <f t="shared" si="11"/>
        <v>3.4443508689870339E-3</v>
      </c>
      <c r="I107" s="2">
        <v>2003</v>
      </c>
      <c r="J107" s="2" t="s">
        <v>20</v>
      </c>
      <c r="K107" s="2" t="s">
        <v>31</v>
      </c>
      <c r="L107" s="2" t="s">
        <v>22</v>
      </c>
      <c r="M107" s="2" t="s">
        <v>23</v>
      </c>
      <c r="N107" s="2">
        <v>2533</v>
      </c>
      <c r="O107" s="2">
        <v>8038670</v>
      </c>
      <c r="P107" s="2">
        <f t="shared" si="13"/>
        <v>0.31510187630540876</v>
      </c>
      <c r="R107" s="2">
        <f t="shared" si="7"/>
        <v>25155</v>
      </c>
      <c r="S107" s="2">
        <v>0.11</v>
      </c>
      <c r="T107" s="2">
        <v>0.06</v>
      </c>
      <c r="U107" s="2">
        <v>0.20699999999999999</v>
      </c>
      <c r="W107" s="2">
        <f t="shared" si="8"/>
        <v>0.65090655349388082</v>
      </c>
      <c r="X107" s="2">
        <f t="shared" si="12"/>
        <v>4.1567449091694082E-2</v>
      </c>
      <c r="Y107" s="2">
        <f t="shared" si="9"/>
        <v>2694.3754819015649</v>
      </c>
      <c r="Z107" s="2"/>
      <c r="AA107" s="2">
        <f t="shared" si="10"/>
        <v>3.1091740944830964E-3</v>
      </c>
    </row>
    <row r="108" spans="1:27" x14ac:dyDescent="0.35">
      <c r="A108" s="2">
        <v>2003</v>
      </c>
      <c r="B108" s="2" t="s">
        <v>20</v>
      </c>
      <c r="C108" s="2" t="s">
        <v>31</v>
      </c>
      <c r="D108" s="2" t="s">
        <v>24</v>
      </c>
      <c r="E108" s="2">
        <v>37372</v>
      </c>
      <c r="F108" s="2">
        <v>6867635</v>
      </c>
      <c r="G108" s="2">
        <f t="shared" si="11"/>
        <v>5.4417568784596157E-3</v>
      </c>
      <c r="I108" s="2">
        <v>2003</v>
      </c>
      <c r="J108" s="2" t="s">
        <v>20</v>
      </c>
      <c r="K108" s="2" t="s">
        <v>31</v>
      </c>
      <c r="L108" s="2" t="s">
        <v>24</v>
      </c>
      <c r="M108" s="2" t="s">
        <v>23</v>
      </c>
      <c r="N108" s="2">
        <v>4450</v>
      </c>
      <c r="O108" s="2">
        <v>6867635</v>
      </c>
      <c r="P108" s="2">
        <f t="shared" si="13"/>
        <v>0.64796687651571461</v>
      </c>
      <c r="R108" s="2">
        <f t="shared" si="7"/>
        <v>32922</v>
      </c>
      <c r="S108" s="2">
        <v>0.13</v>
      </c>
      <c r="T108" s="2">
        <v>7.0000000000000007E-2</v>
      </c>
      <c r="U108" s="2">
        <v>0.17499999999999999</v>
      </c>
      <c r="W108" s="2">
        <f t="shared" si="8"/>
        <v>0.79937246067415724</v>
      </c>
      <c r="X108" s="2">
        <f t="shared" si="12"/>
        <v>8.6657382697683735E-2</v>
      </c>
      <c r="Y108" s="2">
        <f t="shared" si="9"/>
        <v>6410.1418031731437</v>
      </c>
      <c r="Z108" s="2"/>
      <c r="AA108" s="2">
        <f t="shared" si="10"/>
        <v>4.5083727071731179E-3</v>
      </c>
    </row>
    <row r="109" spans="1:27" x14ac:dyDescent="0.35">
      <c r="A109" s="2">
        <v>2003</v>
      </c>
      <c r="B109" s="2" t="s">
        <v>20</v>
      </c>
      <c r="C109" s="2" t="s">
        <v>31</v>
      </c>
      <c r="D109" s="2" t="s">
        <v>25</v>
      </c>
      <c r="E109" s="2">
        <v>47697</v>
      </c>
      <c r="F109" s="2">
        <v>5416272</v>
      </c>
      <c r="G109" s="2">
        <f t="shared" si="11"/>
        <v>8.8062416363136851E-3</v>
      </c>
      <c r="I109" s="2">
        <v>2003</v>
      </c>
      <c r="J109" s="2" t="s">
        <v>20</v>
      </c>
      <c r="K109" s="2" t="s">
        <v>31</v>
      </c>
      <c r="L109" s="2" t="s">
        <v>25</v>
      </c>
      <c r="M109" s="2" t="s">
        <v>23</v>
      </c>
      <c r="N109" s="2">
        <v>6559</v>
      </c>
      <c r="O109" s="2">
        <v>5416272</v>
      </c>
      <c r="P109" s="2">
        <f t="shared" si="13"/>
        <v>1.2109805415976154</v>
      </c>
      <c r="R109" s="2">
        <f t="shared" si="7"/>
        <v>41138</v>
      </c>
      <c r="S109" s="2">
        <v>0.2</v>
      </c>
      <c r="T109" s="2">
        <v>0.12</v>
      </c>
      <c r="U109" s="2">
        <v>8.6999999999999994E-2</v>
      </c>
      <c r="W109" s="2">
        <f t="shared" si="8"/>
        <v>0.83484457996645833</v>
      </c>
      <c r="X109" s="2">
        <f t="shared" si="12"/>
        <v>8.4198194370171037E-2</v>
      </c>
      <c r="Y109" s="2">
        <f t="shared" si="9"/>
        <v>8939.4909200000966</v>
      </c>
      <c r="Z109" s="2"/>
      <c r="AA109" s="2">
        <f t="shared" si="10"/>
        <v>7.1557538247709685E-3</v>
      </c>
    </row>
    <row r="110" spans="1:27" x14ac:dyDescent="0.35">
      <c r="A110" s="2">
        <v>2003</v>
      </c>
      <c r="B110" s="2" t="s">
        <v>20</v>
      </c>
      <c r="C110" s="2" t="s">
        <v>31</v>
      </c>
      <c r="D110" s="2" t="s">
        <v>26</v>
      </c>
      <c r="E110" s="2">
        <v>61332</v>
      </c>
      <c r="F110" s="2">
        <v>4470570</v>
      </c>
      <c r="G110" s="2">
        <f t="shared" si="11"/>
        <v>1.3719055959307202E-2</v>
      </c>
      <c r="I110" s="2">
        <v>2003</v>
      </c>
      <c r="J110" s="2" t="s">
        <v>20</v>
      </c>
      <c r="K110" s="2" t="s">
        <v>31</v>
      </c>
      <c r="L110" s="2" t="s">
        <v>26</v>
      </c>
      <c r="M110" s="2" t="s">
        <v>23</v>
      </c>
      <c r="N110" s="2">
        <v>8118</v>
      </c>
      <c r="O110" s="2">
        <v>4470570</v>
      </c>
      <c r="P110" s="2">
        <f t="shared" si="13"/>
        <v>1.815875827914561</v>
      </c>
      <c r="R110" s="2">
        <f t="shared" si="7"/>
        <v>53214</v>
      </c>
      <c r="S110" s="2">
        <v>0.25</v>
      </c>
      <c r="T110" s="2">
        <v>0.17</v>
      </c>
      <c r="U110" s="2">
        <v>8.5000000000000006E-2</v>
      </c>
      <c r="W110" s="2">
        <f t="shared" si="8"/>
        <v>0.86232538802660752</v>
      </c>
      <c r="X110" s="2">
        <f t="shared" si="12"/>
        <v>0.12462196451487158</v>
      </c>
      <c r="Y110" s="2">
        <f t="shared" si="9"/>
        <v>13631.990719694375</v>
      </c>
      <c r="Z110" s="2"/>
      <c r="AA110" s="2">
        <f t="shared" si="10"/>
        <v>1.0669782439444104E-2</v>
      </c>
    </row>
    <row r="111" spans="1:27" x14ac:dyDescent="0.35">
      <c r="A111" s="2">
        <v>2003</v>
      </c>
      <c r="B111" s="2" t="s">
        <v>20</v>
      </c>
      <c r="C111" s="2" t="s">
        <v>31</v>
      </c>
      <c r="D111" s="2" t="s">
        <v>27</v>
      </c>
      <c r="E111" s="2">
        <v>91364</v>
      </c>
      <c r="F111" s="2">
        <v>4151726</v>
      </c>
      <c r="G111" s="2">
        <f t="shared" si="11"/>
        <v>2.2006269199846041E-2</v>
      </c>
      <c r="I111" s="2">
        <v>2003</v>
      </c>
      <c r="J111" s="2" t="s">
        <v>20</v>
      </c>
      <c r="K111" s="2" t="s">
        <v>31</v>
      </c>
      <c r="L111" s="2" t="s">
        <v>27</v>
      </c>
      <c r="M111" s="2" t="s">
        <v>23</v>
      </c>
      <c r="N111" s="2">
        <v>10076</v>
      </c>
      <c r="O111" s="2">
        <v>4151726</v>
      </c>
      <c r="P111" s="2">
        <f t="shared" si="13"/>
        <v>2.4269424330989087</v>
      </c>
      <c r="R111" s="2">
        <f t="shared" si="7"/>
        <v>81288</v>
      </c>
      <c r="S111" s="2">
        <v>0.34</v>
      </c>
      <c r="T111" s="2">
        <v>0.31</v>
      </c>
      <c r="U111" s="2">
        <v>6.9000000000000006E-2</v>
      </c>
      <c r="W111" s="2">
        <f t="shared" si="8"/>
        <v>0.85990603017070266</v>
      </c>
      <c r="X111" s="2">
        <f t="shared" si="12"/>
        <v>0.13411141019689993</v>
      </c>
      <c r="Y111" s="2">
        <f t="shared" si="9"/>
        <v>19566.061472085603</v>
      </c>
      <c r="Z111" s="2"/>
      <c r="AA111" s="2">
        <f t="shared" si="10"/>
        <v>1.7293515643352766E-2</v>
      </c>
    </row>
    <row r="112" spans="1:27" x14ac:dyDescent="0.35">
      <c r="A112" s="2">
        <v>2003</v>
      </c>
      <c r="B112" s="2" t="s">
        <v>20</v>
      </c>
      <c r="C112" s="2" t="s">
        <v>31</v>
      </c>
      <c r="D112" s="2" t="s">
        <v>28</v>
      </c>
      <c r="E112" s="2">
        <v>138111</v>
      </c>
      <c r="F112" s="2">
        <v>3857294</v>
      </c>
      <c r="G112" s="2">
        <f t="shared" si="11"/>
        <v>3.5805152524023318E-2</v>
      </c>
      <c r="I112" s="2">
        <v>2003</v>
      </c>
      <c r="J112" s="2" t="s">
        <v>20</v>
      </c>
      <c r="K112" s="2" t="s">
        <v>31</v>
      </c>
      <c r="L112" s="2" t="s">
        <v>28</v>
      </c>
      <c r="M112" s="2" t="s">
        <v>23</v>
      </c>
      <c r="N112" s="2">
        <v>10995</v>
      </c>
      <c r="O112" s="2">
        <v>3857294</v>
      </c>
      <c r="P112" s="2">
        <f t="shared" si="13"/>
        <v>2.8504438603850266</v>
      </c>
      <c r="R112" s="2">
        <f t="shared" si="7"/>
        <v>127116</v>
      </c>
      <c r="S112" s="2">
        <v>0.43</v>
      </c>
      <c r="T112" s="2">
        <v>0.33</v>
      </c>
      <c r="U112" s="2">
        <v>5.6000000000000001E-2</v>
      </c>
      <c r="W112" s="2">
        <f t="shared" si="8"/>
        <v>0.84914630104592992</v>
      </c>
      <c r="X112" s="2">
        <f t="shared" si="12"/>
        <v>0.12676000816166752</v>
      </c>
      <c r="Y112" s="2">
        <f t="shared" si="9"/>
        <v>25449.58877747853</v>
      </c>
      <c r="Z112" s="2"/>
      <c r="AA112" s="2">
        <f t="shared" si="10"/>
        <v>2.9207369524470127E-2</v>
      </c>
    </row>
    <row r="113" spans="1:27" x14ac:dyDescent="0.35">
      <c r="A113" s="2">
        <v>2003</v>
      </c>
      <c r="B113" s="2" t="s">
        <v>20</v>
      </c>
      <c r="C113" s="2" t="s">
        <v>31</v>
      </c>
      <c r="D113" s="2" t="s">
        <v>29</v>
      </c>
      <c r="E113" s="2">
        <v>182291</v>
      </c>
      <c r="F113" s="2">
        <v>3007201</v>
      </c>
      <c r="G113" s="2">
        <f t="shared" si="11"/>
        <v>6.0618162869725038E-2</v>
      </c>
      <c r="I113" s="2">
        <v>2003</v>
      </c>
      <c r="J113" s="2" t="s">
        <v>20</v>
      </c>
      <c r="K113" s="2" t="s">
        <v>31</v>
      </c>
      <c r="L113" s="2" t="s">
        <v>29</v>
      </c>
      <c r="M113" s="2" t="s">
        <v>23</v>
      </c>
      <c r="N113" s="2">
        <v>8663</v>
      </c>
      <c r="O113" s="2">
        <v>3007201</v>
      </c>
      <c r="P113" s="2">
        <f t="shared" si="13"/>
        <v>2.880751901851589</v>
      </c>
      <c r="R113" s="2">
        <f t="shared" si="7"/>
        <v>173628</v>
      </c>
      <c r="S113" s="2">
        <v>0.85</v>
      </c>
      <c r="T113" s="2">
        <v>0.57999999999999996</v>
      </c>
      <c r="U113" s="2">
        <v>3.9E-2</v>
      </c>
      <c r="W113" s="2">
        <f t="shared" si="8"/>
        <v>0.70493814498441643</v>
      </c>
      <c r="X113" s="2">
        <f t="shared" si="12"/>
        <v>7.6144240693052354E-2</v>
      </c>
      <c r="Y113" s="2">
        <f t="shared" si="9"/>
        <v>19327.651373053293</v>
      </c>
      <c r="Z113" s="2">
        <f>SUM(Y107:Y113)/ SUM(E107:E113)</f>
        <v>0.16389601615994848</v>
      </c>
      <c r="AA113" s="2">
        <f t="shared" si="10"/>
        <v>5.4191039650142013E-2</v>
      </c>
    </row>
    <row r="114" spans="1:27" x14ac:dyDescent="0.35">
      <c r="A114" s="2">
        <v>2003</v>
      </c>
      <c r="B114" s="2" t="s">
        <v>20</v>
      </c>
      <c r="C114" s="2" t="s">
        <v>31</v>
      </c>
      <c r="D114" s="2" t="s">
        <v>30</v>
      </c>
      <c r="E114" s="2">
        <v>420120</v>
      </c>
      <c r="F114" s="2">
        <v>2833313</v>
      </c>
      <c r="G114" s="2">
        <f t="shared" si="11"/>
        <v>0.14827871117663316</v>
      </c>
      <c r="I114" s="2">
        <v>2003</v>
      </c>
      <c r="J114" s="2" t="s">
        <v>20</v>
      </c>
      <c r="K114" s="2" t="s">
        <v>31</v>
      </c>
      <c r="L114" s="2" t="s">
        <v>30</v>
      </c>
      <c r="M114" s="2" t="s">
        <v>23</v>
      </c>
      <c r="N114" s="2">
        <v>6619</v>
      </c>
      <c r="O114" s="2">
        <v>2833313</v>
      </c>
      <c r="P114" s="2">
        <f t="shared" si="13"/>
        <v>2.3361344122587235</v>
      </c>
      <c r="R114" s="2">
        <f t="shared" si="7"/>
        <v>413501</v>
      </c>
      <c r="S114" s="2">
        <v>0.89</v>
      </c>
      <c r="T114" s="2">
        <v>0.61</v>
      </c>
      <c r="U114" s="2">
        <v>3.9E-2</v>
      </c>
      <c r="W114" s="2">
        <f t="shared" si="8"/>
        <v>0.61902877020697988</v>
      </c>
      <c r="X114" s="2">
        <f t="shared" si="12"/>
        <v>5.4838287772415284E-2</v>
      </c>
      <c r="Y114" s="2">
        <f t="shared" si="9"/>
        <v>26773.03826218149</v>
      </c>
      <c r="Z114" s="2">
        <f>SUM(Y107:Y114)/ SUM(E107:E114)</f>
        <v>0.12206301231100981</v>
      </c>
      <c r="AA114" s="2">
        <f t="shared" si="10"/>
        <v>0.13882933574152184</v>
      </c>
    </row>
    <row r="115" spans="1:27" x14ac:dyDescent="0.35">
      <c r="A115" s="2">
        <v>2003</v>
      </c>
      <c r="B115" s="2" t="s">
        <v>32</v>
      </c>
      <c r="C115" s="2" t="s">
        <v>21</v>
      </c>
      <c r="D115" s="2" t="s">
        <v>22</v>
      </c>
      <c r="E115" s="2">
        <v>12162</v>
      </c>
      <c r="F115" s="2">
        <v>1013205</v>
      </c>
      <c r="G115" s="2">
        <f t="shared" si="11"/>
        <v>1.2003493863532059E-2</v>
      </c>
      <c r="I115" s="2">
        <v>2003</v>
      </c>
      <c r="J115" s="2" t="s">
        <v>32</v>
      </c>
      <c r="K115" s="2" t="s">
        <v>21</v>
      </c>
      <c r="L115" s="2" t="s">
        <v>22</v>
      </c>
      <c r="M115" s="2" t="s">
        <v>23</v>
      </c>
      <c r="N115" s="2">
        <v>858</v>
      </c>
      <c r="O115" s="2">
        <v>1013205</v>
      </c>
      <c r="P115" s="2">
        <f t="shared" si="13"/>
        <v>0.84681777132959268</v>
      </c>
      <c r="R115" s="2">
        <f t="shared" si="7"/>
        <v>11304</v>
      </c>
      <c r="S115" s="2">
        <v>0.11</v>
      </c>
      <c r="T115" s="2">
        <v>0.06</v>
      </c>
      <c r="U115" s="2">
        <v>0.29699999999999999</v>
      </c>
      <c r="W115" s="2">
        <f t="shared" si="8"/>
        <v>0.87010192307692313</v>
      </c>
      <c r="X115" s="2">
        <f t="shared" si="12"/>
        <v>0.19654562487383651</v>
      </c>
      <c r="Y115" s="2">
        <f t="shared" si="9"/>
        <v>2968.2991935738478</v>
      </c>
      <c r="Z115" s="2"/>
      <c r="AA115" s="2">
        <f t="shared" si="10"/>
        <v>9.0738802181455393E-3</v>
      </c>
    </row>
    <row r="116" spans="1:27" x14ac:dyDescent="0.35">
      <c r="A116" s="2">
        <v>2003</v>
      </c>
      <c r="B116" s="2" t="s">
        <v>32</v>
      </c>
      <c r="C116" s="2" t="s">
        <v>21</v>
      </c>
      <c r="D116" s="2" t="s">
        <v>24</v>
      </c>
      <c r="E116" s="2">
        <v>12040</v>
      </c>
      <c r="F116" s="2">
        <v>729106</v>
      </c>
      <c r="G116" s="2">
        <f t="shared" si="11"/>
        <v>1.6513373912709538E-2</v>
      </c>
      <c r="I116" s="2">
        <v>2003</v>
      </c>
      <c r="J116" s="2" t="s">
        <v>32</v>
      </c>
      <c r="K116" s="2" t="s">
        <v>21</v>
      </c>
      <c r="L116" s="2" t="s">
        <v>24</v>
      </c>
      <c r="M116" s="2" t="s">
        <v>23</v>
      </c>
      <c r="N116" s="2">
        <v>1197</v>
      </c>
      <c r="O116" s="2">
        <v>729106</v>
      </c>
      <c r="P116" s="2">
        <f t="shared" si="13"/>
        <v>1.6417365924844947</v>
      </c>
      <c r="R116" s="2">
        <f t="shared" si="7"/>
        <v>10843</v>
      </c>
      <c r="S116" s="2">
        <v>0.18</v>
      </c>
      <c r="T116" s="2">
        <v>0.05</v>
      </c>
      <c r="U116" s="2">
        <v>0.186</v>
      </c>
      <c r="W116" s="2">
        <f t="shared" si="8"/>
        <v>0.89036000000000004</v>
      </c>
      <c r="X116" s="2">
        <f t="shared" si="12"/>
        <v>0.2380566014725615</v>
      </c>
      <c r="Y116" s="2">
        <f t="shared" si="9"/>
        <v>3647.0086497669845</v>
      </c>
      <c r="Z116" s="2"/>
      <c r="AA116" s="2">
        <f t="shared" si="10"/>
        <v>1.1511345881439759E-2</v>
      </c>
    </row>
    <row r="117" spans="1:27" x14ac:dyDescent="0.35">
      <c r="A117" s="2">
        <v>2003</v>
      </c>
      <c r="B117" s="2" t="s">
        <v>32</v>
      </c>
      <c r="C117" s="2" t="s">
        <v>21</v>
      </c>
      <c r="D117" s="2" t="s">
        <v>25</v>
      </c>
      <c r="E117" s="2">
        <v>12730</v>
      </c>
      <c r="F117" s="2">
        <v>533618</v>
      </c>
      <c r="G117" s="2">
        <f t="shared" si="11"/>
        <v>2.3856016851005777E-2</v>
      </c>
      <c r="I117" s="2">
        <v>2003</v>
      </c>
      <c r="J117" s="2" t="s">
        <v>32</v>
      </c>
      <c r="K117" s="2" t="s">
        <v>21</v>
      </c>
      <c r="L117" s="2" t="s">
        <v>25</v>
      </c>
      <c r="M117" s="2" t="s">
        <v>23</v>
      </c>
      <c r="N117" s="2">
        <v>1389</v>
      </c>
      <c r="O117" s="2">
        <v>533618</v>
      </c>
      <c r="P117" s="2">
        <f t="shared" si="13"/>
        <v>2.6029856564058935</v>
      </c>
      <c r="R117" s="2">
        <f t="shared" si="7"/>
        <v>11341</v>
      </c>
      <c r="S117" s="2">
        <v>0.31</v>
      </c>
      <c r="T117" s="2">
        <v>0.12</v>
      </c>
      <c r="U117" s="2">
        <v>0.111</v>
      </c>
      <c r="W117" s="2">
        <f t="shared" si="8"/>
        <v>0.88090598992080638</v>
      </c>
      <c r="X117" s="2">
        <f t="shared" si="12"/>
        <v>0.22471254433301519</v>
      </c>
      <c r="Y117" s="2">
        <f t="shared" si="9"/>
        <v>3772.0433852807255</v>
      </c>
      <c r="Z117" s="2"/>
      <c r="AA117" s="2">
        <f t="shared" si="10"/>
        <v>1.67872084800724E-2</v>
      </c>
    </row>
    <row r="118" spans="1:27" x14ac:dyDescent="0.35">
      <c r="A118" s="2">
        <v>2003</v>
      </c>
      <c r="B118" s="2" t="s">
        <v>32</v>
      </c>
      <c r="C118" s="2" t="s">
        <v>21</v>
      </c>
      <c r="D118" s="2" t="s">
        <v>26</v>
      </c>
      <c r="E118" s="2">
        <v>13544</v>
      </c>
      <c r="F118" s="2">
        <v>417661</v>
      </c>
      <c r="G118" s="2">
        <f t="shared" si="11"/>
        <v>3.2428213311752836E-2</v>
      </c>
      <c r="I118" s="2">
        <v>2003</v>
      </c>
      <c r="J118" s="2" t="s">
        <v>32</v>
      </c>
      <c r="K118" s="2" t="s">
        <v>21</v>
      </c>
      <c r="L118" s="2" t="s">
        <v>26</v>
      </c>
      <c r="M118" s="2" t="s">
        <v>23</v>
      </c>
      <c r="N118" s="2">
        <v>1528</v>
      </c>
      <c r="O118" s="2">
        <v>417661</v>
      </c>
      <c r="P118" s="2">
        <f t="shared" si="13"/>
        <v>3.6584694285556947</v>
      </c>
      <c r="R118" s="2">
        <f t="shared" si="7"/>
        <v>12016</v>
      </c>
      <c r="S118" s="2">
        <v>0.43</v>
      </c>
      <c r="T118" s="2">
        <v>0.22</v>
      </c>
      <c r="U118" s="2">
        <v>7.2999999999999995E-2</v>
      </c>
      <c r="W118" s="2">
        <f t="shared" si="8"/>
        <v>0.88246450916230357</v>
      </c>
      <c r="X118" s="2">
        <f t="shared" si="12"/>
        <v>0.2099651876961611</v>
      </c>
      <c r="Y118" s="2">
        <f t="shared" si="9"/>
        <v>3871.3474653570715</v>
      </c>
      <c r="Z118" s="2"/>
      <c r="AA118" s="2">
        <f t="shared" si="10"/>
        <v>2.3159099208791167E-2</v>
      </c>
    </row>
    <row r="119" spans="1:27" x14ac:dyDescent="0.35">
      <c r="A119" s="2">
        <v>2003</v>
      </c>
      <c r="B119" s="2" t="s">
        <v>32</v>
      </c>
      <c r="C119" s="2" t="s">
        <v>21</v>
      </c>
      <c r="D119" s="2" t="s">
        <v>27</v>
      </c>
      <c r="E119" s="2">
        <v>14747</v>
      </c>
      <c r="F119" s="2">
        <v>312709</v>
      </c>
      <c r="G119" s="2">
        <f t="shared" si="11"/>
        <v>4.7158860154328783E-2</v>
      </c>
      <c r="I119" s="2">
        <v>2003</v>
      </c>
      <c r="J119" s="2" t="s">
        <v>32</v>
      </c>
      <c r="K119" s="2" t="s">
        <v>21</v>
      </c>
      <c r="L119" s="2" t="s">
        <v>27</v>
      </c>
      <c r="M119" s="2" t="s">
        <v>23</v>
      </c>
      <c r="N119" s="2">
        <v>1507</v>
      </c>
      <c r="O119" s="2">
        <v>312709</v>
      </c>
      <c r="P119" s="2">
        <f t="shared" si="13"/>
        <v>4.8191769344662285</v>
      </c>
      <c r="R119" s="2">
        <f t="shared" si="7"/>
        <v>13240</v>
      </c>
      <c r="S119" s="2">
        <v>0.63</v>
      </c>
      <c r="T119" s="2">
        <v>0.35</v>
      </c>
      <c r="U119" s="2">
        <v>4.5999999999999999E-2</v>
      </c>
      <c r="W119" s="2">
        <f t="shared" si="8"/>
        <v>0.86927228268082279</v>
      </c>
      <c r="X119" s="2">
        <f t="shared" si="12"/>
        <v>0.17527240824545362</v>
      </c>
      <c r="Y119" s="2">
        <f t="shared" si="9"/>
        <v>3630.6000151698063</v>
      </c>
      <c r="Z119" s="2"/>
      <c r="AA119" s="2">
        <f t="shared" si="10"/>
        <v>3.5548704977567624E-2</v>
      </c>
    </row>
    <row r="120" spans="1:27" x14ac:dyDescent="0.35">
      <c r="A120" s="2">
        <v>2003</v>
      </c>
      <c r="B120" s="2" t="s">
        <v>32</v>
      </c>
      <c r="C120" s="2" t="s">
        <v>21</v>
      </c>
      <c r="D120" s="2" t="s">
        <v>28</v>
      </c>
      <c r="E120" s="2">
        <v>15288</v>
      </c>
      <c r="F120" s="2">
        <v>222467</v>
      </c>
      <c r="G120" s="2">
        <f t="shared" si="11"/>
        <v>6.8720304584500166E-2</v>
      </c>
      <c r="I120" s="2">
        <v>2003</v>
      </c>
      <c r="J120" s="2" t="s">
        <v>32</v>
      </c>
      <c r="K120" s="2" t="s">
        <v>21</v>
      </c>
      <c r="L120" s="2" t="s">
        <v>28</v>
      </c>
      <c r="M120" s="2" t="s">
        <v>23</v>
      </c>
      <c r="N120" s="2">
        <v>1355</v>
      </c>
      <c r="O120" s="2">
        <v>222467</v>
      </c>
      <c r="P120" s="2">
        <f t="shared" si="13"/>
        <v>6.0907909937204172</v>
      </c>
      <c r="R120" s="2">
        <f t="shared" si="7"/>
        <v>13933</v>
      </c>
      <c r="S120" s="2">
        <v>0.77</v>
      </c>
      <c r="T120" s="2">
        <v>0.52</v>
      </c>
      <c r="U120" s="2">
        <v>2.7E-2</v>
      </c>
      <c r="W120" s="2">
        <f t="shared" si="8"/>
        <v>0.87357963837638364</v>
      </c>
      <c r="X120" s="2">
        <f t="shared" si="12"/>
        <v>0.13381897531405829</v>
      </c>
      <c r="Y120" s="2">
        <f t="shared" si="9"/>
        <v>3048.200193050774</v>
      </c>
      <c r="Z120" s="2"/>
      <c r="AA120" s="2">
        <f t="shared" si="10"/>
        <v>5.5018496257643719E-2</v>
      </c>
    </row>
    <row r="121" spans="1:27" x14ac:dyDescent="0.35">
      <c r="A121" s="2">
        <v>2003</v>
      </c>
      <c r="B121" s="2" t="s">
        <v>32</v>
      </c>
      <c r="C121" s="2" t="s">
        <v>21</v>
      </c>
      <c r="D121" s="2" t="s">
        <v>29</v>
      </c>
      <c r="E121" s="2">
        <v>13312</v>
      </c>
      <c r="F121" s="2">
        <v>131585</v>
      </c>
      <c r="G121" s="2">
        <f t="shared" si="11"/>
        <v>0.10116654633886842</v>
      </c>
      <c r="I121" s="2">
        <v>2003</v>
      </c>
      <c r="J121" s="2" t="s">
        <v>32</v>
      </c>
      <c r="K121" s="2" t="s">
        <v>21</v>
      </c>
      <c r="L121" s="2" t="s">
        <v>29</v>
      </c>
      <c r="M121" s="2" t="s">
        <v>23</v>
      </c>
      <c r="N121" s="2">
        <v>851</v>
      </c>
      <c r="O121" s="2">
        <v>131585</v>
      </c>
      <c r="P121" s="2">
        <f t="shared" si="13"/>
        <v>6.4673025040848122</v>
      </c>
      <c r="R121" s="2">
        <f t="shared" si="7"/>
        <v>12461</v>
      </c>
      <c r="S121" s="2">
        <v>1</v>
      </c>
      <c r="T121" s="2">
        <v>0.89</v>
      </c>
      <c r="U121" s="2">
        <v>1.6E-2</v>
      </c>
      <c r="W121" s="2">
        <f t="shared" si="8"/>
        <v>0.84537602820211522</v>
      </c>
      <c r="X121" s="2">
        <f t="shared" si="12"/>
        <v>8.3759908534212391E-2</v>
      </c>
      <c r="Y121" s="2">
        <f t="shared" si="9"/>
        <v>1763.1472202448208</v>
      </c>
      <c r="Z121" s="2">
        <f>SUM(Y115:Y121)/ SUM(E115:E121)</f>
        <v>0.2419518254846256</v>
      </c>
      <c r="AA121" s="2">
        <f t="shared" si="10"/>
        <v>8.7767243832923045E-2</v>
      </c>
    </row>
    <row r="122" spans="1:27" x14ac:dyDescent="0.35">
      <c r="A122" s="2">
        <v>2003</v>
      </c>
      <c r="B122" s="2" t="s">
        <v>32</v>
      </c>
      <c r="C122" s="2" t="s">
        <v>21</v>
      </c>
      <c r="D122" s="2" t="s">
        <v>30</v>
      </c>
      <c r="E122" s="2">
        <v>14294</v>
      </c>
      <c r="F122" s="2">
        <v>83223</v>
      </c>
      <c r="G122" s="2">
        <f t="shared" si="11"/>
        <v>0.17175540415510135</v>
      </c>
      <c r="I122" s="2">
        <v>2003</v>
      </c>
      <c r="J122" s="2" t="s">
        <v>32</v>
      </c>
      <c r="K122" s="2" t="s">
        <v>21</v>
      </c>
      <c r="L122" s="2" t="s">
        <v>30</v>
      </c>
      <c r="M122" s="2" t="s">
        <v>23</v>
      </c>
      <c r="N122" s="2">
        <v>482</v>
      </c>
      <c r="O122" s="2">
        <v>83223</v>
      </c>
      <c r="P122" s="2">
        <f t="shared" si="13"/>
        <v>5.7916681686553</v>
      </c>
      <c r="R122" s="2">
        <f t="shared" si="7"/>
        <v>13812</v>
      </c>
      <c r="S122" s="2">
        <v>1.24</v>
      </c>
      <c r="T122" s="2">
        <v>0.87</v>
      </c>
      <c r="U122" s="2">
        <v>1.6E-2</v>
      </c>
      <c r="W122" s="2">
        <f t="shared" si="8"/>
        <v>0.78589933609958507</v>
      </c>
      <c r="X122" s="2">
        <f t="shared" si="12"/>
        <v>7.0238047542062698E-2</v>
      </c>
      <c r="Y122" s="2">
        <f t="shared" si="9"/>
        <v>1348.9313926509699</v>
      </c>
      <c r="Z122" s="2">
        <f>SUM(Y115:Y122)/ SUM(E115:E122)</f>
        <v>0.22244029630025805</v>
      </c>
      <c r="AA122" s="2">
        <f t="shared" si="10"/>
        <v>0.15554676720797173</v>
      </c>
    </row>
    <row r="123" spans="1:27" x14ac:dyDescent="0.35">
      <c r="A123" s="2">
        <v>2003</v>
      </c>
      <c r="B123" s="2" t="s">
        <v>32</v>
      </c>
      <c r="C123" s="2" t="s">
        <v>31</v>
      </c>
      <c r="D123" s="2" t="s">
        <v>22</v>
      </c>
      <c r="E123" s="2">
        <v>47689</v>
      </c>
      <c r="F123" s="2">
        <v>7856194</v>
      </c>
      <c r="G123" s="2">
        <f t="shared" si="11"/>
        <v>6.0702421554253878E-3</v>
      </c>
      <c r="I123" s="2">
        <v>2003</v>
      </c>
      <c r="J123" s="2" t="s">
        <v>32</v>
      </c>
      <c r="K123" s="2" t="s">
        <v>31</v>
      </c>
      <c r="L123" s="2" t="s">
        <v>22</v>
      </c>
      <c r="M123" s="2" t="s">
        <v>23</v>
      </c>
      <c r="N123" s="2">
        <v>3682</v>
      </c>
      <c r="O123" s="2">
        <v>7856194</v>
      </c>
      <c r="P123" s="2">
        <f t="shared" si="13"/>
        <v>0.46867478068896978</v>
      </c>
      <c r="R123" s="2">
        <f t="shared" si="7"/>
        <v>44007</v>
      </c>
      <c r="S123" s="2">
        <v>0.11</v>
      </c>
      <c r="T123" s="2">
        <v>0.06</v>
      </c>
      <c r="U123" s="2">
        <v>0.29699999999999999</v>
      </c>
      <c r="W123" s="2">
        <f t="shared" si="8"/>
        <v>0.76529567083107009</v>
      </c>
      <c r="X123" s="2">
        <f t="shared" si="12"/>
        <v>0.1010486933345848</v>
      </c>
      <c r="Y123" s="2">
        <f t="shared" si="9"/>
        <v>7264.6685075750729</v>
      </c>
      <c r="Z123" s="2"/>
      <c r="AA123" s="2">
        <f t="shared" si="10"/>
        <v>5.1455363108936624E-3</v>
      </c>
    </row>
    <row r="124" spans="1:27" x14ac:dyDescent="0.35">
      <c r="A124" s="2">
        <v>2003</v>
      </c>
      <c r="B124" s="2" t="s">
        <v>32</v>
      </c>
      <c r="C124" s="2" t="s">
        <v>31</v>
      </c>
      <c r="D124" s="2" t="s">
        <v>24</v>
      </c>
      <c r="E124" s="2">
        <v>58348</v>
      </c>
      <c r="F124" s="2">
        <v>6592647</v>
      </c>
      <c r="G124" s="2">
        <f t="shared" si="11"/>
        <v>8.8504662846349887E-3</v>
      </c>
      <c r="I124" s="2">
        <v>2003</v>
      </c>
      <c r="J124" s="2" t="s">
        <v>32</v>
      </c>
      <c r="K124" s="2" t="s">
        <v>31</v>
      </c>
      <c r="L124" s="2" t="s">
        <v>24</v>
      </c>
      <c r="M124" s="2" t="s">
        <v>23</v>
      </c>
      <c r="N124" s="2">
        <v>6420</v>
      </c>
      <c r="O124" s="2">
        <v>6592647</v>
      </c>
      <c r="P124" s="2">
        <f t="shared" si="13"/>
        <v>0.97381218803312242</v>
      </c>
      <c r="R124" s="2">
        <f t="shared" si="7"/>
        <v>51928</v>
      </c>
      <c r="S124" s="2">
        <v>0.18</v>
      </c>
      <c r="T124" s="2">
        <v>0.05</v>
      </c>
      <c r="U124" s="2">
        <v>0.186</v>
      </c>
      <c r="W124" s="2">
        <f t="shared" si="8"/>
        <v>0.815159429906542</v>
      </c>
      <c r="X124" s="2">
        <f t="shared" si="12"/>
        <v>0.13726617638508154</v>
      </c>
      <c r="Y124" s="2">
        <f t="shared" si="9"/>
        <v>12361.281547324514</v>
      </c>
      <c r="Z124" s="2"/>
      <c r="AA124" s="2">
        <f t="shared" si="10"/>
        <v>6.9754559060534391E-3</v>
      </c>
    </row>
    <row r="125" spans="1:27" x14ac:dyDescent="0.35">
      <c r="A125" s="2">
        <v>2003</v>
      </c>
      <c r="B125" s="2" t="s">
        <v>32</v>
      </c>
      <c r="C125" s="2" t="s">
        <v>31</v>
      </c>
      <c r="D125" s="2" t="s">
        <v>25</v>
      </c>
      <c r="E125" s="2">
        <v>69404</v>
      </c>
      <c r="F125" s="2">
        <v>5027228</v>
      </c>
      <c r="G125" s="2">
        <f t="shared" si="11"/>
        <v>1.3805620115101206E-2</v>
      </c>
      <c r="I125" s="2">
        <v>2003</v>
      </c>
      <c r="J125" s="2" t="s">
        <v>32</v>
      </c>
      <c r="K125" s="2" t="s">
        <v>31</v>
      </c>
      <c r="L125" s="2" t="s">
        <v>25</v>
      </c>
      <c r="M125" s="2" t="s">
        <v>23</v>
      </c>
      <c r="N125" s="2">
        <v>9006</v>
      </c>
      <c r="O125" s="2">
        <v>5027228</v>
      </c>
      <c r="P125" s="2">
        <f t="shared" si="13"/>
        <v>1.7914445097775553</v>
      </c>
      <c r="R125" s="2">
        <f t="shared" si="7"/>
        <v>60398</v>
      </c>
      <c r="S125" s="2">
        <v>0.31</v>
      </c>
      <c r="T125" s="2">
        <v>0.12</v>
      </c>
      <c r="U125" s="2">
        <v>0.111</v>
      </c>
      <c r="W125" s="2">
        <f t="shared" si="8"/>
        <v>0.82695528758605374</v>
      </c>
      <c r="X125" s="2">
        <f t="shared" si="12"/>
        <v>0.15163163140509323</v>
      </c>
      <c r="Y125" s="2">
        <f t="shared" si="9"/>
        <v>16605.806593604822</v>
      </c>
      <c r="Z125" s="2"/>
      <c r="AA125" s="2">
        <f t="shared" si="10"/>
        <v>1.050244655830115E-2</v>
      </c>
    </row>
    <row r="126" spans="1:27" x14ac:dyDescent="0.35">
      <c r="A126" s="2">
        <v>2003</v>
      </c>
      <c r="B126" s="2" t="s">
        <v>32</v>
      </c>
      <c r="C126" s="2" t="s">
        <v>31</v>
      </c>
      <c r="D126" s="2" t="s">
        <v>26</v>
      </c>
      <c r="E126" s="2">
        <v>84313</v>
      </c>
      <c r="F126" s="2">
        <v>3967796</v>
      </c>
      <c r="G126" s="2">
        <f t="shared" si="11"/>
        <v>2.124932834248535E-2</v>
      </c>
      <c r="I126" s="2">
        <v>2003</v>
      </c>
      <c r="J126" s="2" t="s">
        <v>32</v>
      </c>
      <c r="K126" s="2" t="s">
        <v>31</v>
      </c>
      <c r="L126" s="2" t="s">
        <v>26</v>
      </c>
      <c r="M126" s="2" t="s">
        <v>23</v>
      </c>
      <c r="N126" s="2">
        <v>11435</v>
      </c>
      <c r="O126" s="2">
        <v>3967796</v>
      </c>
      <c r="P126" s="2">
        <f t="shared" si="13"/>
        <v>2.8819526003857052</v>
      </c>
      <c r="R126" s="2">
        <f t="shared" si="7"/>
        <v>72878</v>
      </c>
      <c r="S126" s="2">
        <v>0.43</v>
      </c>
      <c r="T126" s="2">
        <v>0.22</v>
      </c>
      <c r="U126" s="2">
        <v>7.2999999999999995E-2</v>
      </c>
      <c r="W126" s="2">
        <f t="shared" si="8"/>
        <v>0.85079560297332746</v>
      </c>
      <c r="X126" s="2">
        <f t="shared" si="12"/>
        <v>0.16388786308600911</v>
      </c>
      <c r="Y126" s="2">
        <f t="shared" si="9"/>
        <v>21672.667405982174</v>
      </c>
      <c r="Z126" s="2"/>
      <c r="AA126" s="2">
        <f t="shared" si="10"/>
        <v>1.5787185781229132E-2</v>
      </c>
    </row>
    <row r="127" spans="1:27" x14ac:dyDescent="0.35">
      <c r="A127" s="2">
        <v>2003</v>
      </c>
      <c r="B127" s="2" t="s">
        <v>32</v>
      </c>
      <c r="C127" s="2" t="s">
        <v>31</v>
      </c>
      <c r="D127" s="2" t="s">
        <v>27</v>
      </c>
      <c r="E127" s="2">
        <v>113540</v>
      </c>
      <c r="F127" s="2">
        <v>3425007</v>
      </c>
      <c r="G127" s="2">
        <f t="shared" si="11"/>
        <v>3.3150297211071392E-2</v>
      </c>
      <c r="I127" s="2">
        <v>2003</v>
      </c>
      <c r="J127" s="2" t="s">
        <v>32</v>
      </c>
      <c r="K127" s="2" t="s">
        <v>31</v>
      </c>
      <c r="L127" s="2" t="s">
        <v>27</v>
      </c>
      <c r="M127" s="2" t="s">
        <v>23</v>
      </c>
      <c r="N127" s="2">
        <v>13929</v>
      </c>
      <c r="O127" s="2">
        <v>3425007</v>
      </c>
      <c r="P127" s="2">
        <f t="shared" si="13"/>
        <v>4.066853002052258</v>
      </c>
      <c r="R127" s="2">
        <f t="shared" si="7"/>
        <v>99611</v>
      </c>
      <c r="S127" s="2">
        <v>0.63</v>
      </c>
      <c r="T127" s="2">
        <v>0.35</v>
      </c>
      <c r="U127" s="2">
        <v>4.5999999999999999E-2</v>
      </c>
      <c r="W127" s="2">
        <f t="shared" si="8"/>
        <v>0.84508906525953043</v>
      </c>
      <c r="X127" s="2">
        <f t="shared" si="12"/>
        <v>0.14623153318544849</v>
      </c>
      <c r="Y127" s="2">
        <f t="shared" si="9"/>
        <v>26337.514842135708</v>
      </c>
      <c r="Z127" s="2"/>
      <c r="AA127" s="2">
        <f t="shared" si="10"/>
        <v>2.5460527572020813E-2</v>
      </c>
    </row>
    <row r="128" spans="1:27" x14ac:dyDescent="0.35">
      <c r="A128" s="2">
        <v>2003</v>
      </c>
      <c r="B128" s="2" t="s">
        <v>32</v>
      </c>
      <c r="C128" s="2" t="s">
        <v>31</v>
      </c>
      <c r="D128" s="2" t="s">
        <v>28</v>
      </c>
      <c r="E128" s="2">
        <v>148708</v>
      </c>
      <c r="F128" s="2">
        <v>2812176</v>
      </c>
      <c r="G128" s="2">
        <f t="shared" si="11"/>
        <v>5.2880047337008781E-2</v>
      </c>
      <c r="I128" s="2">
        <v>2003</v>
      </c>
      <c r="J128" s="2" t="s">
        <v>32</v>
      </c>
      <c r="K128" s="2" t="s">
        <v>31</v>
      </c>
      <c r="L128" s="2" t="s">
        <v>28</v>
      </c>
      <c r="M128" s="2" t="s">
        <v>23</v>
      </c>
      <c r="N128" s="2">
        <v>14262</v>
      </c>
      <c r="O128" s="2">
        <v>2812176</v>
      </c>
      <c r="P128" s="2">
        <f t="shared" si="13"/>
        <v>5.0715175721576458</v>
      </c>
      <c r="R128" s="2">
        <f t="shared" si="7"/>
        <v>134446</v>
      </c>
      <c r="S128" s="2">
        <v>0.77</v>
      </c>
      <c r="T128" s="2">
        <v>0.52</v>
      </c>
      <c r="U128" s="2">
        <v>2.7E-2</v>
      </c>
      <c r="W128" s="2">
        <f t="shared" si="8"/>
        <v>0.84817167858645359</v>
      </c>
      <c r="X128" s="2">
        <f t="shared" si="12"/>
        <v>0.10965030210767254</v>
      </c>
      <c r="Y128" s="2">
        <f t="shared" si="9"/>
        <v>26838.668997168141</v>
      </c>
      <c r="Z128" s="2"/>
      <c r="AA128" s="2">
        <f t="shared" si="10"/>
        <v>4.3336310032811555E-2</v>
      </c>
    </row>
    <row r="129" spans="1:27" x14ac:dyDescent="0.35">
      <c r="A129" s="2">
        <v>2003</v>
      </c>
      <c r="B129" s="2" t="s">
        <v>32</v>
      </c>
      <c r="C129" s="2" t="s">
        <v>31</v>
      </c>
      <c r="D129" s="2" t="s">
        <v>29</v>
      </c>
      <c r="E129" s="2">
        <v>158342</v>
      </c>
      <c r="F129" s="2">
        <v>1860928</v>
      </c>
      <c r="G129" s="2">
        <f t="shared" si="11"/>
        <v>8.5087655191388389E-2</v>
      </c>
      <c r="I129" s="2">
        <v>2003</v>
      </c>
      <c r="J129" s="2" t="s">
        <v>32</v>
      </c>
      <c r="K129" s="2" t="s">
        <v>31</v>
      </c>
      <c r="L129" s="2" t="s">
        <v>29</v>
      </c>
      <c r="M129" s="2" t="s">
        <v>23</v>
      </c>
      <c r="N129" s="2">
        <v>10068</v>
      </c>
      <c r="O129" s="2">
        <v>1860928</v>
      </c>
      <c r="P129" s="2">
        <f t="shared" si="13"/>
        <v>5.4102039412594145</v>
      </c>
      <c r="R129" s="2">
        <f t="shared" si="7"/>
        <v>148274</v>
      </c>
      <c r="S129" s="2">
        <v>1</v>
      </c>
      <c r="T129" s="2">
        <v>0.89</v>
      </c>
      <c r="U129" s="2">
        <v>1.6E-2</v>
      </c>
      <c r="W129" s="2">
        <f t="shared" si="8"/>
        <v>0.81516408422725462</v>
      </c>
      <c r="X129" s="2">
        <f t="shared" si="12"/>
        <v>6.8131215209993101E-2</v>
      </c>
      <c r="Y129" s="2">
        <f t="shared" si="9"/>
        <v>18309.159804046518</v>
      </c>
      <c r="Z129" s="2">
        <f>SUM(Y123:Y129)/ SUM(E123:E129)</f>
        <v>0.19018285999117646</v>
      </c>
      <c r="AA129" s="2">
        <f t="shared" si="10"/>
        <v>7.5248929671622708E-2</v>
      </c>
    </row>
    <row r="130" spans="1:27" x14ac:dyDescent="0.35">
      <c r="A130" s="2">
        <v>2003</v>
      </c>
      <c r="B130" s="2" t="s">
        <v>32</v>
      </c>
      <c r="C130" s="2" t="s">
        <v>31</v>
      </c>
      <c r="D130" s="2" t="s">
        <v>30</v>
      </c>
      <c r="E130" s="2">
        <v>209575</v>
      </c>
      <c r="F130" s="2">
        <v>1217588</v>
      </c>
      <c r="G130" s="2">
        <f t="shared" si="11"/>
        <v>0.17212308268478335</v>
      </c>
      <c r="I130" s="2">
        <v>2003</v>
      </c>
      <c r="J130" s="2" t="s">
        <v>32</v>
      </c>
      <c r="K130" s="2" t="s">
        <v>31</v>
      </c>
      <c r="L130" s="2" t="s">
        <v>30</v>
      </c>
      <c r="M130" s="2" t="s">
        <v>23</v>
      </c>
      <c r="N130" s="2">
        <v>6253</v>
      </c>
      <c r="O130" s="2">
        <v>1217588</v>
      </c>
      <c r="P130" s="2">
        <f t="shared" si="13"/>
        <v>5.1355630968767754</v>
      </c>
      <c r="R130" s="2">
        <f t="shared" si="7"/>
        <v>203322</v>
      </c>
      <c r="S130" s="2">
        <v>1.24</v>
      </c>
      <c r="T130" s="2">
        <v>0.87</v>
      </c>
      <c r="U130" s="2">
        <v>1.6E-2</v>
      </c>
      <c r="W130" s="2">
        <f t="shared" si="8"/>
        <v>0.75854643850951531</v>
      </c>
      <c r="X130" s="2">
        <f t="shared" si="12"/>
        <v>6.0426292790267136E-2</v>
      </c>
      <c r="Y130" s="2">
        <f t="shared" si="9"/>
        <v>17029.185582702692</v>
      </c>
      <c r="Z130" s="2">
        <f>SUM(Y123:Y130)/ SUM(E123:E130)</f>
        <v>0.1645306519812923</v>
      </c>
      <c r="AA130" s="2">
        <f t="shared" si="10"/>
        <v>0.15813708283696729</v>
      </c>
    </row>
    <row r="131" spans="1:27" x14ac:dyDescent="0.35">
      <c r="A131" s="2">
        <v>2004</v>
      </c>
      <c r="B131" s="2" t="s">
        <v>20</v>
      </c>
      <c r="C131" s="2" t="s">
        <v>21</v>
      </c>
      <c r="D131" s="2" t="s">
        <v>22</v>
      </c>
      <c r="E131" s="2">
        <v>8171</v>
      </c>
      <c r="F131" s="2">
        <v>1225243</v>
      </c>
      <c r="G131" s="2">
        <f t="shared" si="11"/>
        <v>6.6688811933632757E-3</v>
      </c>
      <c r="I131" s="2">
        <v>2004</v>
      </c>
      <c r="J131" s="2" t="s">
        <v>20</v>
      </c>
      <c r="K131" s="2" t="s">
        <v>21</v>
      </c>
      <c r="L131" s="2" t="s">
        <v>22</v>
      </c>
      <c r="M131" s="2" t="s">
        <v>23</v>
      </c>
      <c r="N131" s="2">
        <v>488</v>
      </c>
      <c r="O131" s="2">
        <v>1225243</v>
      </c>
      <c r="P131" s="2">
        <f t="shared" si="13"/>
        <v>0.39828833953754478</v>
      </c>
      <c r="R131" s="2">
        <f t="shared" ref="R131:R194" si="14">E131-N131</f>
        <v>7683</v>
      </c>
      <c r="S131" s="2">
        <v>0.11</v>
      </c>
      <c r="T131" s="2">
        <v>0.06</v>
      </c>
      <c r="U131" s="2">
        <v>0.20699999999999999</v>
      </c>
      <c r="W131" s="2">
        <f t="shared" ref="W131:W194" si="15">(P131-S131)/(P131)</f>
        <v>0.72381817622950817</v>
      </c>
      <c r="X131" s="2">
        <f t="shared" si="12"/>
        <v>5.7929989728061161E-2</v>
      </c>
      <c r="Y131" s="2">
        <f t="shared" ref="Y131:Y194" si="16">N131*W131+R131*X131</f>
        <v>798.29938108069393</v>
      </c>
      <c r="Z131" s="2"/>
      <c r="AA131" s="2">
        <f t="shared" ref="AA131:AA194" si="17">(E131-Y131)/F131</f>
        <v>6.0173374742147527E-3</v>
      </c>
    </row>
    <row r="132" spans="1:27" x14ac:dyDescent="0.35">
      <c r="A132" s="2">
        <v>2004</v>
      </c>
      <c r="B132" s="2" t="s">
        <v>20</v>
      </c>
      <c r="C132" s="2" t="s">
        <v>21</v>
      </c>
      <c r="D132" s="2" t="s">
        <v>24</v>
      </c>
      <c r="E132" s="2">
        <v>8690</v>
      </c>
      <c r="F132" s="2">
        <v>934852</v>
      </c>
      <c r="G132" s="2">
        <f t="shared" ref="G132:G195" si="18">E132/F132</f>
        <v>9.2955890344140028E-3</v>
      </c>
      <c r="I132" s="2">
        <v>2004</v>
      </c>
      <c r="J132" s="2" t="s">
        <v>20</v>
      </c>
      <c r="K132" s="2" t="s">
        <v>21</v>
      </c>
      <c r="L132" s="2" t="s">
        <v>24</v>
      </c>
      <c r="M132" s="2" t="s">
        <v>23</v>
      </c>
      <c r="N132" s="2">
        <v>692</v>
      </c>
      <c r="O132" s="2">
        <v>934852</v>
      </c>
      <c r="P132" s="2">
        <f t="shared" si="13"/>
        <v>0.7402241210373407</v>
      </c>
      <c r="R132" s="2">
        <f t="shared" si="14"/>
        <v>7998</v>
      </c>
      <c r="S132" s="2">
        <v>0.13</v>
      </c>
      <c r="T132" s="2">
        <v>7.0000000000000007E-2</v>
      </c>
      <c r="U132" s="2">
        <v>0.17499999999999999</v>
      </c>
      <c r="W132" s="2">
        <f t="shared" si="15"/>
        <v>0.82437751445086704</v>
      </c>
      <c r="X132" s="2">
        <f t="shared" ref="X132:X195" si="19">(EXP(U132*P132)-EXP(U132*S132))/(EXP(U132*VALUE(P132)))</f>
        <v>0.10128491686885904</v>
      </c>
      <c r="Y132" s="2">
        <f t="shared" si="16"/>
        <v>1380.5460051171347</v>
      </c>
      <c r="Z132" s="2"/>
      <c r="AA132" s="2">
        <f t="shared" si="17"/>
        <v>7.818835489342554E-3</v>
      </c>
    </row>
    <row r="133" spans="1:27" x14ac:dyDescent="0.35">
      <c r="A133" s="2">
        <v>2004</v>
      </c>
      <c r="B133" s="2" t="s">
        <v>20</v>
      </c>
      <c r="C133" s="2" t="s">
        <v>21</v>
      </c>
      <c r="D133" s="2" t="s">
        <v>25</v>
      </c>
      <c r="E133" s="2">
        <v>9448</v>
      </c>
      <c r="F133" s="2">
        <v>697668</v>
      </c>
      <c r="G133" s="2">
        <f t="shared" si="18"/>
        <v>1.3542257922106216E-2</v>
      </c>
      <c r="I133" s="2">
        <v>2004</v>
      </c>
      <c r="J133" s="2" t="s">
        <v>20</v>
      </c>
      <c r="K133" s="2" t="s">
        <v>21</v>
      </c>
      <c r="L133" s="2" t="s">
        <v>25</v>
      </c>
      <c r="M133" s="2" t="s">
        <v>23</v>
      </c>
      <c r="N133" s="2">
        <v>739</v>
      </c>
      <c r="O133" s="2">
        <v>697668</v>
      </c>
      <c r="P133" s="2">
        <f t="shared" ref="P133:P196" si="20">N133/O133*1000</f>
        <v>1.0592430783696545</v>
      </c>
      <c r="R133" s="2">
        <f t="shared" si="14"/>
        <v>8709</v>
      </c>
      <c r="S133" s="2">
        <v>0.2</v>
      </c>
      <c r="T133" s="2">
        <v>0.12</v>
      </c>
      <c r="U133" s="2">
        <v>8.6999999999999994E-2</v>
      </c>
      <c r="W133" s="2">
        <f t="shared" si="15"/>
        <v>0.81118592692828151</v>
      </c>
      <c r="X133" s="2">
        <f t="shared" si="19"/>
        <v>7.2028397870910629E-2</v>
      </c>
      <c r="Y133" s="2">
        <f t="shared" si="16"/>
        <v>1226.7617170577607</v>
      </c>
      <c r="Z133" s="2"/>
      <c r="AA133" s="2">
        <f t="shared" si="17"/>
        <v>1.1783883283943421E-2</v>
      </c>
    </row>
    <row r="134" spans="1:27" x14ac:dyDescent="0.35">
      <c r="A134" s="2">
        <v>2004</v>
      </c>
      <c r="B134" s="2" t="s">
        <v>20</v>
      </c>
      <c r="C134" s="2" t="s">
        <v>21</v>
      </c>
      <c r="D134" s="2" t="s">
        <v>26</v>
      </c>
      <c r="E134" s="2">
        <v>10926</v>
      </c>
      <c r="F134" s="2">
        <v>564536</v>
      </c>
      <c r="G134" s="2">
        <f t="shared" si="18"/>
        <v>1.9353947312483171E-2</v>
      </c>
      <c r="I134" s="2">
        <v>2004</v>
      </c>
      <c r="J134" s="2" t="s">
        <v>20</v>
      </c>
      <c r="K134" s="2" t="s">
        <v>21</v>
      </c>
      <c r="L134" s="2" t="s">
        <v>26</v>
      </c>
      <c r="M134" s="2" t="s">
        <v>23</v>
      </c>
      <c r="N134" s="2">
        <v>966</v>
      </c>
      <c r="O134" s="2">
        <v>564536</v>
      </c>
      <c r="P134" s="2">
        <f t="shared" si="20"/>
        <v>1.7111397678801707</v>
      </c>
      <c r="R134" s="2">
        <f t="shared" si="14"/>
        <v>9960</v>
      </c>
      <c r="S134" s="2">
        <v>0.25</v>
      </c>
      <c r="T134" s="2">
        <v>0.17</v>
      </c>
      <c r="U134" s="2">
        <v>8.5000000000000006E-2</v>
      </c>
      <c r="W134" s="2">
        <f t="shared" si="15"/>
        <v>0.85389855072463772</v>
      </c>
      <c r="X134" s="2">
        <f t="shared" si="19"/>
        <v>0.11679406205908008</v>
      </c>
      <c r="Y134" s="2">
        <f t="shared" si="16"/>
        <v>1988.1348581084376</v>
      </c>
      <c r="Z134" s="2"/>
      <c r="AA134" s="2">
        <f t="shared" si="17"/>
        <v>1.5832232385342232E-2</v>
      </c>
    </row>
    <row r="135" spans="1:27" x14ac:dyDescent="0.35">
      <c r="A135" s="2">
        <v>2004</v>
      </c>
      <c r="B135" s="2" t="s">
        <v>20</v>
      </c>
      <c r="C135" s="2" t="s">
        <v>21</v>
      </c>
      <c r="D135" s="2" t="s">
        <v>27</v>
      </c>
      <c r="E135" s="2">
        <v>13201</v>
      </c>
      <c r="F135" s="2">
        <v>462599</v>
      </c>
      <c r="G135" s="2">
        <f t="shared" si="18"/>
        <v>2.8536594328997685E-2</v>
      </c>
      <c r="I135" s="2">
        <v>2004</v>
      </c>
      <c r="J135" s="2" t="s">
        <v>20</v>
      </c>
      <c r="K135" s="2" t="s">
        <v>21</v>
      </c>
      <c r="L135" s="2" t="s">
        <v>27</v>
      </c>
      <c r="M135" s="2" t="s">
        <v>23</v>
      </c>
      <c r="N135" s="2">
        <v>917</v>
      </c>
      <c r="O135" s="2">
        <v>462599</v>
      </c>
      <c r="P135" s="2">
        <f t="shared" si="20"/>
        <v>1.9822783879774921</v>
      </c>
      <c r="R135" s="2">
        <f t="shared" si="14"/>
        <v>12284</v>
      </c>
      <c r="S135" s="2">
        <v>0.34</v>
      </c>
      <c r="T135" s="2">
        <v>0.31</v>
      </c>
      <c r="U135" s="2">
        <v>6.9000000000000006E-2</v>
      </c>
      <c r="W135" s="2">
        <f t="shared" si="15"/>
        <v>0.82848019629225733</v>
      </c>
      <c r="X135" s="2">
        <f t="shared" si="19"/>
        <v>0.10713261017641791</v>
      </c>
      <c r="Y135" s="2">
        <f t="shared" si="16"/>
        <v>2075.7333234071175</v>
      </c>
      <c r="Z135" s="2"/>
      <c r="AA135" s="2">
        <f t="shared" si="17"/>
        <v>2.4049482762809438E-2</v>
      </c>
    </row>
    <row r="136" spans="1:27" x14ac:dyDescent="0.35">
      <c r="A136" s="2">
        <v>2004</v>
      </c>
      <c r="B136" s="2" t="s">
        <v>20</v>
      </c>
      <c r="C136" s="2" t="s">
        <v>21</v>
      </c>
      <c r="D136" s="2" t="s">
        <v>28</v>
      </c>
      <c r="E136" s="2">
        <v>16281</v>
      </c>
      <c r="F136" s="2">
        <v>374017</v>
      </c>
      <c r="G136" s="2">
        <f t="shared" si="18"/>
        <v>4.3530106920273676E-2</v>
      </c>
      <c r="I136" s="2">
        <v>2004</v>
      </c>
      <c r="J136" s="2" t="s">
        <v>20</v>
      </c>
      <c r="K136" s="2" t="s">
        <v>21</v>
      </c>
      <c r="L136" s="2" t="s">
        <v>28</v>
      </c>
      <c r="M136" s="2" t="s">
        <v>23</v>
      </c>
      <c r="N136" s="2">
        <v>938</v>
      </c>
      <c r="O136" s="2">
        <v>374017</v>
      </c>
      <c r="P136" s="2">
        <f t="shared" si="20"/>
        <v>2.5079073945836683</v>
      </c>
      <c r="R136" s="2">
        <f t="shared" si="14"/>
        <v>15343</v>
      </c>
      <c r="S136" s="2">
        <v>0.43</v>
      </c>
      <c r="T136" s="2">
        <v>0.33</v>
      </c>
      <c r="U136" s="2">
        <v>5.6000000000000001E-2</v>
      </c>
      <c r="W136" s="2">
        <f t="shared" si="15"/>
        <v>0.82854231343283569</v>
      </c>
      <c r="X136" s="2">
        <f t="shared" si="19"/>
        <v>0.10984779506493768</v>
      </c>
      <c r="Y136" s="2">
        <f t="shared" si="16"/>
        <v>2462.5674096813386</v>
      </c>
      <c r="Z136" s="2"/>
      <c r="AA136" s="2">
        <f t="shared" si="17"/>
        <v>3.694600135907903E-2</v>
      </c>
    </row>
    <row r="137" spans="1:27" x14ac:dyDescent="0.35">
      <c r="A137" s="2">
        <v>2004</v>
      </c>
      <c r="B137" s="2" t="s">
        <v>20</v>
      </c>
      <c r="C137" s="2" t="s">
        <v>21</v>
      </c>
      <c r="D137" s="2" t="s">
        <v>29</v>
      </c>
      <c r="E137" s="2">
        <v>17403</v>
      </c>
      <c r="F137" s="2">
        <v>260441</v>
      </c>
      <c r="G137" s="2">
        <f t="shared" si="18"/>
        <v>6.6821276219950002E-2</v>
      </c>
      <c r="I137" s="2">
        <v>2004</v>
      </c>
      <c r="J137" s="2" t="s">
        <v>20</v>
      </c>
      <c r="K137" s="2" t="s">
        <v>21</v>
      </c>
      <c r="L137" s="2" t="s">
        <v>29</v>
      </c>
      <c r="M137" s="2" t="s">
        <v>23</v>
      </c>
      <c r="N137" s="2">
        <v>691</v>
      </c>
      <c r="O137" s="2">
        <v>260441</v>
      </c>
      <c r="P137" s="2">
        <f t="shared" si="20"/>
        <v>2.6531920857315092</v>
      </c>
      <c r="R137" s="2">
        <f t="shared" si="14"/>
        <v>16712</v>
      </c>
      <c r="S137" s="2">
        <v>0.85</v>
      </c>
      <c r="T137" s="2">
        <v>0.57999999999999996</v>
      </c>
      <c r="U137" s="2">
        <v>3.9E-2</v>
      </c>
      <c r="W137" s="2">
        <f t="shared" si="15"/>
        <v>0.67963118668596234</v>
      </c>
      <c r="X137" s="2">
        <f t="shared" si="19"/>
        <v>6.7908684734647951E-2</v>
      </c>
      <c r="Y137" s="2">
        <f t="shared" si="16"/>
        <v>1604.5150892854367</v>
      </c>
      <c r="Z137" s="2">
        <f>SUM(Y131:Y137)/ SUM(E131:E137)</f>
        <v>0.13714405353944267</v>
      </c>
      <c r="AA137" s="2">
        <f t="shared" si="17"/>
        <v>6.0660513938721489E-2</v>
      </c>
    </row>
    <row r="138" spans="1:27" x14ac:dyDescent="0.35">
      <c r="A138" s="2">
        <v>2004</v>
      </c>
      <c r="B138" s="2" t="s">
        <v>20</v>
      </c>
      <c r="C138" s="2" t="s">
        <v>21</v>
      </c>
      <c r="D138" s="2" t="s">
        <v>30</v>
      </c>
      <c r="E138" s="2">
        <v>32752</v>
      </c>
      <c r="F138" s="2">
        <v>232605</v>
      </c>
      <c r="G138" s="2">
        <f t="shared" si="18"/>
        <v>0.14080522774660906</v>
      </c>
      <c r="I138" s="2">
        <v>2004</v>
      </c>
      <c r="J138" s="2" t="s">
        <v>20</v>
      </c>
      <c r="K138" s="2" t="s">
        <v>21</v>
      </c>
      <c r="L138" s="2" t="s">
        <v>30</v>
      </c>
      <c r="M138" s="2" t="s">
        <v>23</v>
      </c>
      <c r="N138" s="2">
        <v>499</v>
      </c>
      <c r="O138" s="2">
        <v>232605</v>
      </c>
      <c r="P138" s="2">
        <f t="shared" si="20"/>
        <v>2.1452677285526969</v>
      </c>
      <c r="R138" s="2">
        <f t="shared" si="14"/>
        <v>32253</v>
      </c>
      <c r="S138" s="2">
        <v>0.89</v>
      </c>
      <c r="T138" s="2">
        <v>0.61</v>
      </c>
      <c r="U138" s="2">
        <v>3.9E-2</v>
      </c>
      <c r="W138" s="2">
        <f t="shared" si="15"/>
        <v>0.58513336673346694</v>
      </c>
      <c r="X138" s="2">
        <f t="shared" si="19"/>
        <v>4.7776441511040019E-2</v>
      </c>
      <c r="Y138" s="2">
        <f t="shared" si="16"/>
        <v>1832.9151180555737</v>
      </c>
      <c r="Z138" s="2">
        <f>SUM(Y131:Y138)/ SUM(E131:E138)</f>
        <v>0.11439414831433954</v>
      </c>
      <c r="AA138" s="2">
        <f t="shared" si="17"/>
        <v>0.13292528054833055</v>
      </c>
    </row>
    <row r="139" spans="1:27" x14ac:dyDescent="0.35">
      <c r="A139" s="2">
        <v>2004</v>
      </c>
      <c r="B139" s="2" t="s">
        <v>20</v>
      </c>
      <c r="C139" s="2" t="s">
        <v>31</v>
      </c>
      <c r="D139" s="2" t="s">
        <v>22</v>
      </c>
      <c r="E139" s="2">
        <v>27733</v>
      </c>
      <c r="F139" s="2">
        <v>8210759</v>
      </c>
      <c r="G139" s="2">
        <f t="shared" si="18"/>
        <v>3.377641457994322E-3</v>
      </c>
      <c r="I139" s="2">
        <v>2004</v>
      </c>
      <c r="J139" s="2" t="s">
        <v>20</v>
      </c>
      <c r="K139" s="2" t="s">
        <v>31</v>
      </c>
      <c r="L139" s="2" t="s">
        <v>22</v>
      </c>
      <c r="M139" s="2" t="s">
        <v>23</v>
      </c>
      <c r="N139" s="2">
        <v>2568</v>
      </c>
      <c r="O139" s="2">
        <v>8210759</v>
      </c>
      <c r="P139" s="2">
        <f t="shared" si="20"/>
        <v>0.31276036722061867</v>
      </c>
      <c r="R139" s="2">
        <f t="shared" si="14"/>
        <v>25165</v>
      </c>
      <c r="S139" s="2">
        <v>0.11</v>
      </c>
      <c r="T139" s="2">
        <v>0.06</v>
      </c>
      <c r="U139" s="2">
        <v>0.20699999999999999</v>
      </c>
      <c r="W139" s="2">
        <f t="shared" si="15"/>
        <v>0.64829303348909662</v>
      </c>
      <c r="X139" s="2">
        <f t="shared" si="19"/>
        <v>4.1102791538105053E-2</v>
      </c>
      <c r="Y139" s="2">
        <f t="shared" si="16"/>
        <v>2699.1682590564137</v>
      </c>
      <c r="Z139" s="2"/>
      <c r="AA139" s="2">
        <f t="shared" si="17"/>
        <v>3.0489059222105516E-3</v>
      </c>
    </row>
    <row r="140" spans="1:27" x14ac:dyDescent="0.35">
      <c r="A140" s="2">
        <v>2004</v>
      </c>
      <c r="B140" s="2" t="s">
        <v>20</v>
      </c>
      <c r="C140" s="2" t="s">
        <v>31</v>
      </c>
      <c r="D140" s="2" t="s">
        <v>24</v>
      </c>
      <c r="E140" s="2">
        <v>37663</v>
      </c>
      <c r="F140" s="2">
        <v>7173983</v>
      </c>
      <c r="G140" s="2">
        <f t="shared" si="18"/>
        <v>5.2499427444977218E-3</v>
      </c>
      <c r="I140" s="2">
        <v>2004</v>
      </c>
      <c r="J140" s="2" t="s">
        <v>20</v>
      </c>
      <c r="K140" s="2" t="s">
        <v>31</v>
      </c>
      <c r="L140" s="2" t="s">
        <v>24</v>
      </c>
      <c r="M140" s="2" t="s">
        <v>23</v>
      </c>
      <c r="N140" s="2">
        <v>4377</v>
      </c>
      <c r="O140" s="2">
        <v>7173983</v>
      </c>
      <c r="P140" s="2">
        <f t="shared" si="20"/>
        <v>0.61012132311994605</v>
      </c>
      <c r="R140" s="2">
        <f t="shared" si="14"/>
        <v>33286</v>
      </c>
      <c r="S140" s="2">
        <v>0.13</v>
      </c>
      <c r="T140" s="2">
        <v>7.0000000000000007E-2</v>
      </c>
      <c r="U140" s="2">
        <v>0.17499999999999999</v>
      </c>
      <c r="W140" s="2">
        <f t="shared" si="15"/>
        <v>0.78692762394334015</v>
      </c>
      <c r="X140" s="2">
        <f t="shared" si="19"/>
        <v>8.0588264644645621E-2</v>
      </c>
      <c r="Y140" s="2">
        <f t="shared" si="16"/>
        <v>6126.8431869616743</v>
      </c>
      <c r="Z140" s="2"/>
      <c r="AA140" s="2">
        <f t="shared" si="17"/>
        <v>4.3959062647678871E-3</v>
      </c>
    </row>
    <row r="141" spans="1:27" x14ac:dyDescent="0.35">
      <c r="A141" s="2">
        <v>2004</v>
      </c>
      <c r="B141" s="2" t="s">
        <v>20</v>
      </c>
      <c r="C141" s="2" t="s">
        <v>31</v>
      </c>
      <c r="D141" s="2" t="s">
        <v>25</v>
      </c>
      <c r="E141" s="2">
        <v>47933</v>
      </c>
      <c r="F141" s="2">
        <v>5631718</v>
      </c>
      <c r="G141" s="2">
        <f t="shared" si="18"/>
        <v>8.5112571332584472E-3</v>
      </c>
      <c r="I141" s="2">
        <v>2004</v>
      </c>
      <c r="J141" s="2" t="s">
        <v>20</v>
      </c>
      <c r="K141" s="2" t="s">
        <v>31</v>
      </c>
      <c r="L141" s="2" t="s">
        <v>25</v>
      </c>
      <c r="M141" s="2" t="s">
        <v>23</v>
      </c>
      <c r="N141" s="2">
        <v>6593</v>
      </c>
      <c r="O141" s="2">
        <v>5631718</v>
      </c>
      <c r="P141" s="2">
        <f t="shared" si="20"/>
        <v>1.1706907199543726</v>
      </c>
      <c r="R141" s="2">
        <f t="shared" si="14"/>
        <v>41340</v>
      </c>
      <c r="S141" s="2">
        <v>0.2</v>
      </c>
      <c r="T141" s="2">
        <v>0.12</v>
      </c>
      <c r="U141" s="2">
        <v>8.6999999999999994E-2</v>
      </c>
      <c r="W141" s="2">
        <f t="shared" si="15"/>
        <v>0.82916068557561051</v>
      </c>
      <c r="X141" s="2">
        <f t="shared" si="19"/>
        <v>8.0982480025804576E-2</v>
      </c>
      <c r="Y141" s="2">
        <f t="shared" si="16"/>
        <v>8814.472124266762</v>
      </c>
      <c r="Z141" s="2"/>
      <c r="AA141" s="2">
        <f t="shared" si="17"/>
        <v>6.9461091403605867E-3</v>
      </c>
    </row>
    <row r="142" spans="1:27" x14ac:dyDescent="0.35">
      <c r="A142" s="2">
        <v>2004</v>
      </c>
      <c r="B142" s="2" t="s">
        <v>20</v>
      </c>
      <c r="C142" s="2" t="s">
        <v>31</v>
      </c>
      <c r="D142" s="2" t="s">
        <v>26</v>
      </c>
      <c r="E142" s="2">
        <v>60626</v>
      </c>
      <c r="F142" s="2">
        <v>4566451</v>
      </c>
      <c r="G142" s="2">
        <f t="shared" si="18"/>
        <v>1.3276393417995726E-2</v>
      </c>
      <c r="I142" s="2">
        <v>2004</v>
      </c>
      <c r="J142" s="2" t="s">
        <v>20</v>
      </c>
      <c r="K142" s="2" t="s">
        <v>31</v>
      </c>
      <c r="L142" s="2" t="s">
        <v>26</v>
      </c>
      <c r="M142" s="2" t="s">
        <v>23</v>
      </c>
      <c r="N142" s="2">
        <v>8141</v>
      </c>
      <c r="O142" s="2">
        <v>4566451</v>
      </c>
      <c r="P142" s="2">
        <f t="shared" si="20"/>
        <v>1.7827849242223337</v>
      </c>
      <c r="R142" s="2">
        <f t="shared" si="14"/>
        <v>52485</v>
      </c>
      <c r="S142" s="2">
        <v>0.25</v>
      </c>
      <c r="T142" s="2">
        <v>0.17</v>
      </c>
      <c r="U142" s="2">
        <v>8.5000000000000006E-2</v>
      </c>
      <c r="W142" s="2">
        <f t="shared" si="15"/>
        <v>0.85976996069278955</v>
      </c>
      <c r="X142" s="2">
        <f t="shared" si="19"/>
        <v>0.12215629924638757</v>
      </c>
      <c r="Y142" s="2">
        <f t="shared" si="16"/>
        <v>13410.760615946652</v>
      </c>
      <c r="Z142" s="2"/>
      <c r="AA142" s="2">
        <f t="shared" si="17"/>
        <v>1.0339591815187187E-2</v>
      </c>
    </row>
    <row r="143" spans="1:27" x14ac:dyDescent="0.35">
      <c r="A143" s="2">
        <v>2004</v>
      </c>
      <c r="B143" s="2" t="s">
        <v>20</v>
      </c>
      <c r="C143" s="2" t="s">
        <v>31</v>
      </c>
      <c r="D143" s="2" t="s">
        <v>27</v>
      </c>
      <c r="E143" s="2">
        <v>87513</v>
      </c>
      <c r="F143" s="2">
        <v>4085950</v>
      </c>
      <c r="G143" s="2">
        <f t="shared" si="18"/>
        <v>2.1418030078684272E-2</v>
      </c>
      <c r="I143" s="2">
        <v>2004</v>
      </c>
      <c r="J143" s="2" t="s">
        <v>20</v>
      </c>
      <c r="K143" s="2" t="s">
        <v>31</v>
      </c>
      <c r="L143" s="2" t="s">
        <v>27</v>
      </c>
      <c r="M143" s="2" t="s">
        <v>23</v>
      </c>
      <c r="N143" s="2">
        <v>10122</v>
      </c>
      <c r="O143" s="2">
        <v>4085950</v>
      </c>
      <c r="P143" s="2">
        <f t="shared" si="20"/>
        <v>2.4772696680086637</v>
      </c>
      <c r="R143" s="2">
        <f t="shared" si="14"/>
        <v>77391</v>
      </c>
      <c r="S143" s="2">
        <v>0.34</v>
      </c>
      <c r="T143" s="2">
        <v>0.31</v>
      </c>
      <c r="U143" s="2">
        <v>6.9000000000000006E-2</v>
      </c>
      <c r="W143" s="2">
        <f t="shared" si="15"/>
        <v>0.86275212408614899</v>
      </c>
      <c r="X143" s="2">
        <f t="shared" si="19"/>
        <v>0.13711306215750788</v>
      </c>
      <c r="Y143" s="2">
        <f t="shared" si="16"/>
        <v>19344.093993431692</v>
      </c>
      <c r="Z143" s="2"/>
      <c r="AA143" s="2">
        <f t="shared" si="17"/>
        <v>1.6683734751176179E-2</v>
      </c>
    </row>
    <row r="144" spans="1:27" x14ac:dyDescent="0.35">
      <c r="A144" s="2">
        <v>2004</v>
      </c>
      <c r="B144" s="2" t="s">
        <v>20</v>
      </c>
      <c r="C144" s="2" t="s">
        <v>31</v>
      </c>
      <c r="D144" s="2" t="s">
        <v>28</v>
      </c>
      <c r="E144" s="2">
        <v>131123</v>
      </c>
      <c r="F144" s="2">
        <v>3803605</v>
      </c>
      <c r="G144" s="2">
        <f t="shared" si="18"/>
        <v>3.4473348310352939E-2</v>
      </c>
      <c r="I144" s="2">
        <v>2004</v>
      </c>
      <c r="J144" s="2" t="s">
        <v>20</v>
      </c>
      <c r="K144" s="2" t="s">
        <v>31</v>
      </c>
      <c r="L144" s="2" t="s">
        <v>28</v>
      </c>
      <c r="M144" s="2" t="s">
        <v>23</v>
      </c>
      <c r="N144" s="2">
        <v>10730</v>
      </c>
      <c r="O144" s="2">
        <v>3803605</v>
      </c>
      <c r="P144" s="2">
        <f t="shared" si="20"/>
        <v>2.8210079648123294</v>
      </c>
      <c r="R144" s="2">
        <f t="shared" si="14"/>
        <v>120393</v>
      </c>
      <c r="S144" s="2">
        <v>0.43</v>
      </c>
      <c r="T144" s="2">
        <v>0.33</v>
      </c>
      <c r="U144" s="2">
        <v>5.6000000000000001E-2</v>
      </c>
      <c r="W144" s="2">
        <f t="shared" si="15"/>
        <v>0.84757221342031686</v>
      </c>
      <c r="X144" s="2">
        <f t="shared" si="19"/>
        <v>0.12531936343344571</v>
      </c>
      <c r="Y144" s="2">
        <f t="shared" si="16"/>
        <v>24182.023971842827</v>
      </c>
      <c r="Z144" s="2"/>
      <c r="AA144" s="2">
        <f t="shared" si="17"/>
        <v>2.8115689202258692E-2</v>
      </c>
    </row>
    <row r="145" spans="1:27" x14ac:dyDescent="0.35">
      <c r="A145" s="2">
        <v>2004</v>
      </c>
      <c r="B145" s="2" t="s">
        <v>20</v>
      </c>
      <c r="C145" s="2" t="s">
        <v>31</v>
      </c>
      <c r="D145" s="2" t="s">
        <v>29</v>
      </c>
      <c r="E145" s="2">
        <v>179195</v>
      </c>
      <c r="F145" s="2">
        <v>3065529</v>
      </c>
      <c r="G145" s="2">
        <f t="shared" si="18"/>
        <v>5.8454837647923086E-2</v>
      </c>
      <c r="I145" s="2">
        <v>2004</v>
      </c>
      <c r="J145" s="2" t="s">
        <v>20</v>
      </c>
      <c r="K145" s="2" t="s">
        <v>31</v>
      </c>
      <c r="L145" s="2" t="s">
        <v>29</v>
      </c>
      <c r="M145" s="2" t="s">
        <v>23</v>
      </c>
      <c r="N145" s="2">
        <v>8779</v>
      </c>
      <c r="O145" s="2">
        <v>3065529</v>
      </c>
      <c r="P145" s="2">
        <f t="shared" si="20"/>
        <v>2.8637797913508569</v>
      </c>
      <c r="R145" s="2">
        <f t="shared" si="14"/>
        <v>170416</v>
      </c>
      <c r="S145" s="2">
        <v>0.85</v>
      </c>
      <c r="T145" s="2">
        <v>0.57999999999999996</v>
      </c>
      <c r="U145" s="2">
        <v>3.9E-2</v>
      </c>
      <c r="W145" s="2">
        <f t="shared" si="15"/>
        <v>0.70318946918783465</v>
      </c>
      <c r="X145" s="2">
        <f t="shared" si="19"/>
        <v>7.5532526765583072E-2</v>
      </c>
      <c r="Y145" s="2">
        <f t="shared" si="16"/>
        <v>19045.251431283607</v>
      </c>
      <c r="Z145" s="2">
        <f>SUM(Y139:Y145)/ SUM(E139:E145)</f>
        <v>0.16373715617869208</v>
      </c>
      <c r="AA145" s="2">
        <f t="shared" si="17"/>
        <v>5.2242124791093608E-2</v>
      </c>
    </row>
    <row r="146" spans="1:27" x14ac:dyDescent="0.35">
      <c r="A146" s="2">
        <v>2004</v>
      </c>
      <c r="B146" s="2" t="s">
        <v>20</v>
      </c>
      <c r="C146" s="2" t="s">
        <v>31</v>
      </c>
      <c r="D146" s="2" t="s">
        <v>30</v>
      </c>
      <c r="E146" s="2">
        <v>406151</v>
      </c>
      <c r="F146" s="2">
        <v>2864926</v>
      </c>
      <c r="G146" s="2">
        <f t="shared" si="18"/>
        <v>0.1417666634321445</v>
      </c>
      <c r="I146" s="2">
        <v>2004</v>
      </c>
      <c r="J146" s="2" t="s">
        <v>20</v>
      </c>
      <c r="K146" s="2" t="s">
        <v>31</v>
      </c>
      <c r="L146" s="2" t="s">
        <v>30</v>
      </c>
      <c r="M146" s="2" t="s">
        <v>23</v>
      </c>
      <c r="N146" s="2">
        <v>6803</v>
      </c>
      <c r="O146" s="2">
        <v>2864926</v>
      </c>
      <c r="P146" s="2">
        <f t="shared" si="20"/>
        <v>2.3745814028006307</v>
      </c>
      <c r="R146" s="2">
        <f t="shared" si="14"/>
        <v>399348</v>
      </c>
      <c r="S146" s="2">
        <v>0.89</v>
      </c>
      <c r="T146" s="2">
        <v>0.61</v>
      </c>
      <c r="U146" s="2">
        <v>3.9E-2</v>
      </c>
      <c r="W146" s="2">
        <f t="shared" si="15"/>
        <v>0.62519709833896808</v>
      </c>
      <c r="X146" s="2">
        <f t="shared" si="19"/>
        <v>5.6254432113584191E-2</v>
      </c>
      <c r="Y146" s="2">
        <f t="shared" si="16"/>
        <v>26718.310815695619</v>
      </c>
      <c r="Z146" s="2">
        <f>SUM(Y139:Y146)/ SUM(E139:E146)</f>
        <v>0.12305590687179772</v>
      </c>
      <c r="AA146" s="2">
        <f t="shared" si="17"/>
        <v>0.13244065961365298</v>
      </c>
    </row>
    <row r="147" spans="1:27" x14ac:dyDescent="0.35">
      <c r="A147" s="2">
        <v>2004</v>
      </c>
      <c r="B147" s="2" t="s">
        <v>32</v>
      </c>
      <c r="C147" s="2" t="s">
        <v>21</v>
      </c>
      <c r="D147" s="2" t="s">
        <v>22</v>
      </c>
      <c r="E147" s="2">
        <v>12116</v>
      </c>
      <c r="F147" s="2">
        <v>1053416</v>
      </c>
      <c r="G147" s="2">
        <f t="shared" si="18"/>
        <v>1.1501628986079574E-2</v>
      </c>
      <c r="I147" s="2">
        <v>2004</v>
      </c>
      <c r="J147" s="2" t="s">
        <v>32</v>
      </c>
      <c r="K147" s="2" t="s">
        <v>21</v>
      </c>
      <c r="L147" s="2" t="s">
        <v>22</v>
      </c>
      <c r="M147" s="2" t="s">
        <v>23</v>
      </c>
      <c r="N147" s="2">
        <v>910</v>
      </c>
      <c r="O147" s="2">
        <v>1053416</v>
      </c>
      <c r="P147" s="2">
        <f t="shared" si="20"/>
        <v>0.86385625431928137</v>
      </c>
      <c r="R147" s="2">
        <f t="shared" si="14"/>
        <v>11206</v>
      </c>
      <c r="S147" s="2">
        <v>0.11</v>
      </c>
      <c r="T147" s="2">
        <v>0.06</v>
      </c>
      <c r="U147" s="2">
        <v>0.29699999999999999</v>
      </c>
      <c r="W147" s="2">
        <f t="shared" si="15"/>
        <v>0.872664</v>
      </c>
      <c r="X147" s="2">
        <f t="shared" si="19"/>
        <v>0.20060117897656402</v>
      </c>
      <c r="Y147" s="2">
        <f t="shared" si="16"/>
        <v>3042.0610516113766</v>
      </c>
      <c r="Z147" s="2"/>
      <c r="AA147" s="2">
        <f t="shared" si="17"/>
        <v>8.6138229800844322E-3</v>
      </c>
    </row>
    <row r="148" spans="1:27" x14ac:dyDescent="0.35">
      <c r="A148" s="2">
        <v>2004</v>
      </c>
      <c r="B148" s="2" t="s">
        <v>32</v>
      </c>
      <c r="C148" s="2" t="s">
        <v>21</v>
      </c>
      <c r="D148" s="2" t="s">
        <v>24</v>
      </c>
      <c r="E148" s="2">
        <v>12646</v>
      </c>
      <c r="F148" s="2">
        <v>783212</v>
      </c>
      <c r="G148" s="2">
        <f t="shared" si="18"/>
        <v>1.6146330750805658E-2</v>
      </c>
      <c r="I148" s="2">
        <v>2004</v>
      </c>
      <c r="J148" s="2" t="s">
        <v>32</v>
      </c>
      <c r="K148" s="2" t="s">
        <v>21</v>
      </c>
      <c r="L148" s="2" t="s">
        <v>24</v>
      </c>
      <c r="M148" s="2" t="s">
        <v>23</v>
      </c>
      <c r="N148" s="2">
        <v>1221</v>
      </c>
      <c r="O148" s="2">
        <v>783212</v>
      </c>
      <c r="P148" s="2">
        <f t="shared" si="20"/>
        <v>1.5589648779640761</v>
      </c>
      <c r="R148" s="2">
        <f t="shared" si="14"/>
        <v>11425</v>
      </c>
      <c r="S148" s="2">
        <v>0.18</v>
      </c>
      <c r="T148" s="2">
        <v>0.05</v>
      </c>
      <c r="U148" s="2">
        <v>0.186</v>
      </c>
      <c r="W148" s="2">
        <f t="shared" si="15"/>
        <v>0.88453877149877158</v>
      </c>
      <c r="X148" s="2">
        <f t="shared" si="19"/>
        <v>0.22623530814156079</v>
      </c>
      <c r="Y148" s="2">
        <f t="shared" si="16"/>
        <v>3664.7602355173321</v>
      </c>
      <c r="Z148" s="2"/>
      <c r="AA148" s="2">
        <f t="shared" si="17"/>
        <v>1.1467188659625576E-2</v>
      </c>
    </row>
    <row r="149" spans="1:27" x14ac:dyDescent="0.35">
      <c r="A149" s="2">
        <v>2004</v>
      </c>
      <c r="B149" s="2" t="s">
        <v>32</v>
      </c>
      <c r="C149" s="2" t="s">
        <v>21</v>
      </c>
      <c r="D149" s="2" t="s">
        <v>25</v>
      </c>
      <c r="E149" s="2">
        <v>12706</v>
      </c>
      <c r="F149" s="2">
        <v>555039</v>
      </c>
      <c r="G149" s="2">
        <f t="shared" si="18"/>
        <v>2.2892085060689429E-2</v>
      </c>
      <c r="I149" s="2">
        <v>2004</v>
      </c>
      <c r="J149" s="2" t="s">
        <v>32</v>
      </c>
      <c r="K149" s="2" t="s">
        <v>21</v>
      </c>
      <c r="L149" s="2" t="s">
        <v>25</v>
      </c>
      <c r="M149" s="2" t="s">
        <v>23</v>
      </c>
      <c r="N149" s="2">
        <v>1454</v>
      </c>
      <c r="O149" s="2">
        <v>555039</v>
      </c>
      <c r="P149" s="2">
        <f t="shared" si="20"/>
        <v>2.6196357373085495</v>
      </c>
      <c r="R149" s="2">
        <f t="shared" si="14"/>
        <v>11252</v>
      </c>
      <c r="S149" s="2">
        <v>0.31</v>
      </c>
      <c r="T149" s="2">
        <v>0.12</v>
      </c>
      <c r="U149" s="2">
        <v>0.111</v>
      </c>
      <c r="W149" s="2">
        <f t="shared" si="15"/>
        <v>0.88166293672627238</v>
      </c>
      <c r="X149" s="2">
        <f t="shared" si="19"/>
        <v>0.2261440755503287</v>
      </c>
      <c r="Y149" s="2">
        <f t="shared" si="16"/>
        <v>3826.5110480922986</v>
      </c>
      <c r="Z149" s="2"/>
      <c r="AA149" s="2">
        <f t="shared" si="17"/>
        <v>1.5997955012004024E-2</v>
      </c>
    </row>
    <row r="150" spans="1:27" x14ac:dyDescent="0.35">
      <c r="A150" s="2">
        <v>2004</v>
      </c>
      <c r="B150" s="2" t="s">
        <v>32</v>
      </c>
      <c r="C150" s="2" t="s">
        <v>21</v>
      </c>
      <c r="D150" s="2" t="s">
        <v>26</v>
      </c>
      <c r="E150" s="2">
        <v>13384</v>
      </c>
      <c r="F150" s="2">
        <v>427949</v>
      </c>
      <c r="G150" s="2">
        <f t="shared" si="18"/>
        <v>3.1274754702078987E-2</v>
      </c>
      <c r="I150" s="2">
        <v>2004</v>
      </c>
      <c r="J150" s="2" t="s">
        <v>32</v>
      </c>
      <c r="K150" s="2" t="s">
        <v>21</v>
      </c>
      <c r="L150" s="2" t="s">
        <v>26</v>
      </c>
      <c r="M150" s="2" t="s">
        <v>23</v>
      </c>
      <c r="N150" s="2">
        <v>1518</v>
      </c>
      <c r="O150" s="2">
        <v>427949</v>
      </c>
      <c r="P150" s="2">
        <f t="shared" si="20"/>
        <v>3.5471516465747088</v>
      </c>
      <c r="R150" s="2">
        <f t="shared" si="14"/>
        <v>11866</v>
      </c>
      <c r="S150" s="2">
        <v>0.43</v>
      </c>
      <c r="T150" s="2">
        <v>0.22</v>
      </c>
      <c r="U150" s="2">
        <v>7.2999999999999995E-2</v>
      </c>
      <c r="W150" s="2">
        <f t="shared" si="15"/>
        <v>0.87877597496706183</v>
      </c>
      <c r="X150" s="2">
        <f t="shared" si="19"/>
        <v>0.20351905250447391</v>
      </c>
      <c r="Y150" s="2">
        <f t="shared" si="16"/>
        <v>3748.9390070180875</v>
      </c>
      <c r="Z150" s="2"/>
      <c r="AA150" s="2">
        <f t="shared" si="17"/>
        <v>2.2514507553427893E-2</v>
      </c>
    </row>
    <row r="151" spans="1:27" x14ac:dyDescent="0.35">
      <c r="A151" s="2">
        <v>2004</v>
      </c>
      <c r="B151" s="2" t="s">
        <v>32</v>
      </c>
      <c r="C151" s="2" t="s">
        <v>21</v>
      </c>
      <c r="D151" s="2" t="s">
        <v>27</v>
      </c>
      <c r="E151" s="2">
        <v>14171</v>
      </c>
      <c r="F151" s="2">
        <v>318213</v>
      </c>
      <c r="G151" s="2">
        <f t="shared" si="18"/>
        <v>4.4533064331124118E-2</v>
      </c>
      <c r="I151" s="2">
        <v>2004</v>
      </c>
      <c r="J151" s="2" t="s">
        <v>32</v>
      </c>
      <c r="K151" s="2" t="s">
        <v>21</v>
      </c>
      <c r="L151" s="2" t="s">
        <v>27</v>
      </c>
      <c r="M151" s="2" t="s">
        <v>23</v>
      </c>
      <c r="N151" s="2">
        <v>1444</v>
      </c>
      <c r="O151" s="2">
        <v>318213</v>
      </c>
      <c r="P151" s="2">
        <f t="shared" si="20"/>
        <v>4.537841005867139</v>
      </c>
      <c r="R151" s="2">
        <f t="shared" si="14"/>
        <v>12727</v>
      </c>
      <c r="S151" s="2">
        <v>0.63</v>
      </c>
      <c r="T151" s="2">
        <v>0.35</v>
      </c>
      <c r="U151" s="2">
        <v>4.5999999999999999E-2</v>
      </c>
      <c r="W151" s="2">
        <f t="shared" si="15"/>
        <v>0.86116745844875353</v>
      </c>
      <c r="X151" s="2">
        <f t="shared" si="19"/>
        <v>0.16452987303847022</v>
      </c>
      <c r="Y151" s="2">
        <f t="shared" si="16"/>
        <v>3337.4975041606108</v>
      </c>
      <c r="Z151" s="2"/>
      <c r="AA151" s="2">
        <f t="shared" si="17"/>
        <v>3.4044814309407187E-2</v>
      </c>
    </row>
    <row r="152" spans="1:27" x14ac:dyDescent="0.35">
      <c r="A152" s="2">
        <v>2004</v>
      </c>
      <c r="B152" s="2" t="s">
        <v>32</v>
      </c>
      <c r="C152" s="2" t="s">
        <v>21</v>
      </c>
      <c r="D152" s="2" t="s">
        <v>28</v>
      </c>
      <c r="E152" s="2">
        <v>14830</v>
      </c>
      <c r="F152" s="2">
        <v>223941</v>
      </c>
      <c r="G152" s="2">
        <f t="shared" si="18"/>
        <v>6.6222799755292688E-2</v>
      </c>
      <c r="I152" s="2">
        <v>2004</v>
      </c>
      <c r="J152" s="2" t="s">
        <v>32</v>
      </c>
      <c r="K152" s="2" t="s">
        <v>21</v>
      </c>
      <c r="L152" s="2" t="s">
        <v>28</v>
      </c>
      <c r="M152" s="2" t="s">
        <v>23</v>
      </c>
      <c r="N152" s="2">
        <v>1320</v>
      </c>
      <c r="O152" s="2">
        <v>223941</v>
      </c>
      <c r="P152" s="2">
        <f t="shared" si="20"/>
        <v>5.8944096882661059</v>
      </c>
      <c r="R152" s="2">
        <f t="shared" si="14"/>
        <v>13510</v>
      </c>
      <c r="S152" s="2">
        <v>0.77</v>
      </c>
      <c r="T152" s="2">
        <v>0.52</v>
      </c>
      <c r="U152" s="2">
        <v>2.7E-2</v>
      </c>
      <c r="W152" s="2">
        <f t="shared" si="15"/>
        <v>0.86936774999999988</v>
      </c>
      <c r="X152" s="2">
        <f t="shared" si="19"/>
        <v>0.12921403018299482</v>
      </c>
      <c r="Y152" s="2">
        <f t="shared" si="16"/>
        <v>2893.2469777722599</v>
      </c>
      <c r="Z152" s="2"/>
      <c r="AA152" s="2">
        <f t="shared" si="17"/>
        <v>5.3303115652014323E-2</v>
      </c>
    </row>
    <row r="153" spans="1:27" x14ac:dyDescent="0.35">
      <c r="A153" s="2">
        <v>2004</v>
      </c>
      <c r="B153" s="2" t="s">
        <v>32</v>
      </c>
      <c r="C153" s="2" t="s">
        <v>21</v>
      </c>
      <c r="D153" s="2" t="s">
        <v>29</v>
      </c>
      <c r="E153" s="2">
        <v>12865</v>
      </c>
      <c r="F153" s="2">
        <v>134816</v>
      </c>
      <c r="G153" s="2">
        <f t="shared" si="18"/>
        <v>9.5426358889152629E-2</v>
      </c>
      <c r="I153" s="2">
        <v>2004</v>
      </c>
      <c r="J153" s="2" t="s">
        <v>32</v>
      </c>
      <c r="K153" s="2" t="s">
        <v>21</v>
      </c>
      <c r="L153" s="2" t="s">
        <v>29</v>
      </c>
      <c r="M153" s="2" t="s">
        <v>23</v>
      </c>
      <c r="N153" s="2">
        <v>875</v>
      </c>
      <c r="O153" s="2">
        <v>134816</v>
      </c>
      <c r="P153" s="2">
        <f t="shared" si="20"/>
        <v>6.490327557559934</v>
      </c>
      <c r="R153" s="2">
        <f t="shared" si="14"/>
        <v>11990</v>
      </c>
      <c r="S153" s="2">
        <v>1</v>
      </c>
      <c r="T153" s="2">
        <v>0.89</v>
      </c>
      <c r="U153" s="2">
        <v>1.6E-2</v>
      </c>
      <c r="W153" s="2">
        <f t="shared" si="15"/>
        <v>0.84592457142857147</v>
      </c>
      <c r="X153" s="2">
        <f t="shared" si="19"/>
        <v>8.409738999979785E-2</v>
      </c>
      <c r="Y153" s="2">
        <f t="shared" si="16"/>
        <v>1748.5117060975763</v>
      </c>
      <c r="Z153" s="2">
        <f>SUM(Y147:Y153)/ SUM(E147:E153)</f>
        <v>0.24009930682574621</v>
      </c>
      <c r="AA153" s="2">
        <f t="shared" si="17"/>
        <v>8.2456743219665507E-2</v>
      </c>
    </row>
    <row r="154" spans="1:27" x14ac:dyDescent="0.35">
      <c r="A154" s="2">
        <v>2004</v>
      </c>
      <c r="B154" s="2" t="s">
        <v>32</v>
      </c>
      <c r="C154" s="2" t="s">
        <v>21</v>
      </c>
      <c r="D154" s="2" t="s">
        <v>30</v>
      </c>
      <c r="E154" s="2">
        <v>14548</v>
      </c>
      <c r="F154" s="2">
        <v>84728</v>
      </c>
      <c r="G154" s="2">
        <f t="shared" si="18"/>
        <v>0.17170238882069683</v>
      </c>
      <c r="I154" s="2">
        <v>2004</v>
      </c>
      <c r="J154" s="2" t="s">
        <v>32</v>
      </c>
      <c r="K154" s="2" t="s">
        <v>21</v>
      </c>
      <c r="L154" s="2" t="s">
        <v>30</v>
      </c>
      <c r="M154" s="2" t="s">
        <v>23</v>
      </c>
      <c r="N154" s="2">
        <v>485</v>
      </c>
      <c r="O154" s="2">
        <v>84728</v>
      </c>
      <c r="P154" s="2">
        <f t="shared" si="20"/>
        <v>5.7241997922764618</v>
      </c>
      <c r="R154" s="2">
        <f t="shared" si="14"/>
        <v>14063</v>
      </c>
      <c r="S154" s="2">
        <v>1.24</v>
      </c>
      <c r="T154" s="2">
        <v>0.87</v>
      </c>
      <c r="U154" s="2">
        <v>1.6E-2</v>
      </c>
      <c r="W154" s="2">
        <f t="shared" si="15"/>
        <v>0.7833758350515464</v>
      </c>
      <c r="X154" s="2">
        <f t="shared" si="19"/>
        <v>6.923383314824498E-2</v>
      </c>
      <c r="Y154" s="2">
        <f t="shared" si="16"/>
        <v>1353.5726755637693</v>
      </c>
      <c r="Z154" s="2">
        <f>SUM(Y147:Y154)/ SUM(E147:E154)</f>
        <v>0.22015457093425042</v>
      </c>
      <c r="AA154" s="2">
        <f t="shared" si="17"/>
        <v>0.15572688278297883</v>
      </c>
    </row>
    <row r="155" spans="1:27" x14ac:dyDescent="0.35">
      <c r="A155" s="2">
        <v>2004</v>
      </c>
      <c r="B155" s="2" t="s">
        <v>32</v>
      </c>
      <c r="C155" s="2" t="s">
        <v>31</v>
      </c>
      <c r="D155" s="2" t="s">
        <v>22</v>
      </c>
      <c r="E155" s="2">
        <v>48805</v>
      </c>
      <c r="F155" s="2">
        <v>8022539</v>
      </c>
      <c r="G155" s="2">
        <f t="shared" si="18"/>
        <v>6.0834855399269482E-3</v>
      </c>
      <c r="I155" s="2">
        <v>2004</v>
      </c>
      <c r="J155" s="2" t="s">
        <v>32</v>
      </c>
      <c r="K155" s="2" t="s">
        <v>31</v>
      </c>
      <c r="L155" s="2" t="s">
        <v>22</v>
      </c>
      <c r="M155" s="2" t="s">
        <v>23</v>
      </c>
      <c r="N155" s="2">
        <v>3726</v>
      </c>
      <c r="O155" s="2">
        <v>8022539</v>
      </c>
      <c r="P155" s="2">
        <f t="shared" si="20"/>
        <v>0.46444149414543201</v>
      </c>
      <c r="R155" s="2">
        <f t="shared" si="14"/>
        <v>45079</v>
      </c>
      <c r="S155" s="2">
        <v>0.11</v>
      </c>
      <c r="T155" s="2">
        <v>0.06</v>
      </c>
      <c r="U155" s="2">
        <v>0.29699999999999999</v>
      </c>
      <c r="W155" s="2">
        <f t="shared" si="15"/>
        <v>0.7631563902308105</v>
      </c>
      <c r="X155" s="2">
        <f t="shared" si="19"/>
        <v>9.9917743534300385E-2</v>
      </c>
      <c r="Y155" s="2">
        <f t="shared" si="16"/>
        <v>7347.7126707827265</v>
      </c>
      <c r="Z155" s="2"/>
      <c r="AA155" s="2">
        <f t="shared" si="17"/>
        <v>5.1676018439071811E-3</v>
      </c>
    </row>
    <row r="156" spans="1:27" x14ac:dyDescent="0.35">
      <c r="A156" s="2">
        <v>2004</v>
      </c>
      <c r="B156" s="2" t="s">
        <v>32</v>
      </c>
      <c r="C156" s="2" t="s">
        <v>31</v>
      </c>
      <c r="D156" s="2" t="s">
        <v>24</v>
      </c>
      <c r="E156" s="2">
        <v>58771</v>
      </c>
      <c r="F156" s="2">
        <v>6896284</v>
      </c>
      <c r="G156" s="2">
        <f t="shared" si="18"/>
        <v>8.5221258289246791E-3</v>
      </c>
      <c r="I156" s="2">
        <v>2004</v>
      </c>
      <c r="J156" s="2" t="s">
        <v>32</v>
      </c>
      <c r="K156" s="2" t="s">
        <v>31</v>
      </c>
      <c r="L156" s="2" t="s">
        <v>24</v>
      </c>
      <c r="M156" s="2" t="s">
        <v>23</v>
      </c>
      <c r="N156" s="2">
        <v>6276</v>
      </c>
      <c r="O156" s="2">
        <v>6896284</v>
      </c>
      <c r="P156" s="2">
        <f t="shared" si="20"/>
        <v>0.91005532834784642</v>
      </c>
      <c r="R156" s="2">
        <f t="shared" si="14"/>
        <v>52495</v>
      </c>
      <c r="S156" s="2">
        <v>0.18</v>
      </c>
      <c r="T156" s="2">
        <v>0.05</v>
      </c>
      <c r="U156" s="2">
        <v>0.186</v>
      </c>
      <c r="W156" s="2">
        <f t="shared" si="15"/>
        <v>0.80220982791586992</v>
      </c>
      <c r="X156" s="2">
        <f t="shared" si="19"/>
        <v>0.12697430542491331</v>
      </c>
      <c r="Y156" s="2">
        <f t="shared" si="16"/>
        <v>11700.185043280824</v>
      </c>
      <c r="Z156" s="2"/>
      <c r="AA156" s="2">
        <f t="shared" si="17"/>
        <v>6.8255331359206167E-3</v>
      </c>
    </row>
    <row r="157" spans="1:27" x14ac:dyDescent="0.35">
      <c r="A157" s="2">
        <v>2004</v>
      </c>
      <c r="B157" s="2" t="s">
        <v>32</v>
      </c>
      <c r="C157" s="2" t="s">
        <v>31</v>
      </c>
      <c r="D157" s="2" t="s">
        <v>25</v>
      </c>
      <c r="E157" s="2">
        <v>69804</v>
      </c>
      <c r="F157" s="2">
        <v>5234510</v>
      </c>
      <c r="G157" s="2">
        <f t="shared" si="18"/>
        <v>1.3335345619742821E-2</v>
      </c>
      <c r="I157" s="2">
        <v>2004</v>
      </c>
      <c r="J157" s="2" t="s">
        <v>32</v>
      </c>
      <c r="K157" s="2" t="s">
        <v>31</v>
      </c>
      <c r="L157" s="2" t="s">
        <v>25</v>
      </c>
      <c r="M157" s="2" t="s">
        <v>23</v>
      </c>
      <c r="N157" s="2">
        <v>9118</v>
      </c>
      <c r="O157" s="2">
        <v>5234510</v>
      </c>
      <c r="P157" s="2">
        <f t="shared" si="20"/>
        <v>1.7419013432011783</v>
      </c>
      <c r="R157" s="2">
        <f t="shared" si="14"/>
        <v>60686</v>
      </c>
      <c r="S157" s="2">
        <v>0.31</v>
      </c>
      <c r="T157" s="2">
        <v>0.12</v>
      </c>
      <c r="U157" s="2">
        <v>0.111</v>
      </c>
      <c r="W157" s="2">
        <f t="shared" si="15"/>
        <v>0.82203354902390868</v>
      </c>
      <c r="X157" s="2">
        <f t="shared" si="19"/>
        <v>0.14695335464162812</v>
      </c>
      <c r="Y157" s="2">
        <f t="shared" si="16"/>
        <v>16413.313179781842</v>
      </c>
      <c r="Z157" s="2"/>
      <c r="AA157" s="2">
        <f t="shared" si="17"/>
        <v>1.0199748748253067E-2</v>
      </c>
    </row>
    <row r="158" spans="1:27" x14ac:dyDescent="0.35">
      <c r="A158" s="2">
        <v>2004</v>
      </c>
      <c r="B158" s="2" t="s">
        <v>32</v>
      </c>
      <c r="C158" s="2" t="s">
        <v>31</v>
      </c>
      <c r="D158" s="2" t="s">
        <v>26</v>
      </c>
      <c r="E158" s="2">
        <v>82606</v>
      </c>
      <c r="F158" s="2">
        <v>4070842</v>
      </c>
      <c r="G158" s="2">
        <f t="shared" si="18"/>
        <v>2.0292116471236171E-2</v>
      </c>
      <c r="I158" s="2">
        <v>2004</v>
      </c>
      <c r="J158" s="2" t="s">
        <v>32</v>
      </c>
      <c r="K158" s="2" t="s">
        <v>31</v>
      </c>
      <c r="L158" s="2" t="s">
        <v>26</v>
      </c>
      <c r="M158" s="2" t="s">
        <v>23</v>
      </c>
      <c r="N158" s="2">
        <v>11449</v>
      </c>
      <c r="O158" s="2">
        <v>4070842</v>
      </c>
      <c r="P158" s="2">
        <f t="shared" si="20"/>
        <v>2.8124402764833416</v>
      </c>
      <c r="R158" s="2">
        <f t="shared" si="14"/>
        <v>71157</v>
      </c>
      <c r="S158" s="2">
        <v>0.43</v>
      </c>
      <c r="T158" s="2">
        <v>0.22</v>
      </c>
      <c r="U158" s="2">
        <v>7.2999999999999995E-2</v>
      </c>
      <c r="W158" s="2">
        <f t="shared" si="15"/>
        <v>0.84710786444230934</v>
      </c>
      <c r="X158" s="2">
        <f t="shared" si="19"/>
        <v>0.15963431297603511</v>
      </c>
      <c r="Y158" s="2">
        <f t="shared" si="16"/>
        <v>21057.636748435732</v>
      </c>
      <c r="Z158" s="2"/>
      <c r="AA158" s="2">
        <f t="shared" si="17"/>
        <v>1.5119320094359906E-2</v>
      </c>
    </row>
    <row r="159" spans="1:27" x14ac:dyDescent="0.35">
      <c r="A159" s="2">
        <v>2004</v>
      </c>
      <c r="B159" s="2" t="s">
        <v>32</v>
      </c>
      <c r="C159" s="2" t="s">
        <v>31</v>
      </c>
      <c r="D159" s="2" t="s">
        <v>27</v>
      </c>
      <c r="E159" s="2">
        <v>107517</v>
      </c>
      <c r="F159" s="2">
        <v>3391309</v>
      </c>
      <c r="G159" s="2">
        <f t="shared" si="18"/>
        <v>3.1703687278275147E-2</v>
      </c>
      <c r="I159" s="2">
        <v>2004</v>
      </c>
      <c r="J159" s="2" t="s">
        <v>32</v>
      </c>
      <c r="K159" s="2" t="s">
        <v>31</v>
      </c>
      <c r="L159" s="2" t="s">
        <v>27</v>
      </c>
      <c r="M159" s="2" t="s">
        <v>23</v>
      </c>
      <c r="N159" s="2">
        <v>13424</v>
      </c>
      <c r="O159" s="2">
        <v>3391309</v>
      </c>
      <c r="P159" s="2">
        <f t="shared" si="20"/>
        <v>3.9583535443098814</v>
      </c>
      <c r="R159" s="2">
        <f t="shared" si="14"/>
        <v>94093</v>
      </c>
      <c r="S159" s="2">
        <v>0.63</v>
      </c>
      <c r="T159" s="2">
        <v>0.35</v>
      </c>
      <c r="U159" s="2">
        <v>4.5999999999999999E-2</v>
      </c>
      <c r="W159" s="2">
        <f t="shared" si="15"/>
        <v>0.84084291790822407</v>
      </c>
      <c r="X159" s="2">
        <f t="shared" si="19"/>
        <v>0.1419597447365108</v>
      </c>
      <c r="Y159" s="2">
        <f t="shared" si="16"/>
        <v>24644.89359149251</v>
      </c>
      <c r="Z159" s="2"/>
      <c r="AA159" s="2">
        <f t="shared" si="17"/>
        <v>2.4436613239462252E-2</v>
      </c>
    </row>
    <row r="160" spans="1:27" x14ac:dyDescent="0.35">
      <c r="A160" s="2">
        <v>2004</v>
      </c>
      <c r="B160" s="2" t="s">
        <v>32</v>
      </c>
      <c r="C160" s="2" t="s">
        <v>31</v>
      </c>
      <c r="D160" s="2" t="s">
        <v>28</v>
      </c>
      <c r="E160" s="2">
        <v>142168</v>
      </c>
      <c r="F160" s="2">
        <v>2815107</v>
      </c>
      <c r="G160" s="2">
        <f t="shared" si="18"/>
        <v>5.050181041075881E-2</v>
      </c>
      <c r="I160" s="2">
        <v>2004</v>
      </c>
      <c r="J160" s="2" t="s">
        <v>32</v>
      </c>
      <c r="K160" s="2" t="s">
        <v>31</v>
      </c>
      <c r="L160" s="2" t="s">
        <v>28</v>
      </c>
      <c r="M160" s="2" t="s">
        <v>23</v>
      </c>
      <c r="N160" s="2">
        <v>14118</v>
      </c>
      <c r="O160" s="2">
        <v>2815107</v>
      </c>
      <c r="P160" s="2">
        <f t="shared" si="20"/>
        <v>5.0150846841700867</v>
      </c>
      <c r="R160" s="2">
        <f t="shared" si="14"/>
        <v>128050</v>
      </c>
      <c r="S160" s="2">
        <v>0.77</v>
      </c>
      <c r="T160" s="2">
        <v>0.52</v>
      </c>
      <c r="U160" s="2">
        <v>2.7E-2</v>
      </c>
      <c r="W160" s="2">
        <f t="shared" si="15"/>
        <v>0.84646321079473008</v>
      </c>
      <c r="X160" s="2">
        <f t="shared" si="19"/>
        <v>0.10829265292465277</v>
      </c>
      <c r="Y160" s="2">
        <f t="shared" si="16"/>
        <v>25817.241817001785</v>
      </c>
      <c r="Z160" s="2"/>
      <c r="AA160" s="2">
        <f t="shared" si="17"/>
        <v>4.1330847524800381E-2</v>
      </c>
    </row>
    <row r="161" spans="1:27" x14ac:dyDescent="0.35">
      <c r="A161" s="2">
        <v>2004</v>
      </c>
      <c r="B161" s="2" t="s">
        <v>32</v>
      </c>
      <c r="C161" s="2" t="s">
        <v>31</v>
      </c>
      <c r="D161" s="2" t="s">
        <v>29</v>
      </c>
      <c r="E161" s="2">
        <v>157174</v>
      </c>
      <c r="F161" s="2">
        <v>1913306</v>
      </c>
      <c r="G161" s="2">
        <f t="shared" si="18"/>
        <v>8.2147863436376617E-2</v>
      </c>
      <c r="I161" s="2">
        <v>2004</v>
      </c>
      <c r="J161" s="2" t="s">
        <v>32</v>
      </c>
      <c r="K161" s="2" t="s">
        <v>31</v>
      </c>
      <c r="L161" s="2" t="s">
        <v>29</v>
      </c>
      <c r="M161" s="2" t="s">
        <v>23</v>
      </c>
      <c r="N161" s="2">
        <v>10143</v>
      </c>
      <c r="O161" s="2">
        <v>1913306</v>
      </c>
      <c r="P161" s="2">
        <f t="shared" si="20"/>
        <v>5.3012952449843356</v>
      </c>
      <c r="R161" s="2">
        <f t="shared" si="14"/>
        <v>147031</v>
      </c>
      <c r="S161" s="2">
        <v>1</v>
      </c>
      <c r="T161" s="2">
        <v>0.89</v>
      </c>
      <c r="U161" s="2">
        <v>1.6E-2</v>
      </c>
      <c r="W161" s="2">
        <f t="shared" si="15"/>
        <v>0.81136685398797204</v>
      </c>
      <c r="X161" s="2">
        <f t="shared" si="19"/>
        <v>6.6505981773584785E-2</v>
      </c>
      <c r="Y161" s="2">
        <f t="shared" si="16"/>
        <v>18008.135006151944</v>
      </c>
      <c r="Z161" s="2">
        <f>SUM(Y155:Y161)/ SUM(E155:E161)</f>
        <v>0.18743353861381187</v>
      </c>
      <c r="AA161" s="2">
        <f t="shared" si="17"/>
        <v>7.2735811727893007E-2</v>
      </c>
    </row>
    <row r="162" spans="1:27" x14ac:dyDescent="0.35">
      <c r="A162" s="2">
        <v>2004</v>
      </c>
      <c r="B162" s="2" t="s">
        <v>32</v>
      </c>
      <c r="C162" s="2" t="s">
        <v>31</v>
      </c>
      <c r="D162" s="2" t="s">
        <v>30</v>
      </c>
      <c r="E162" s="2">
        <v>207589</v>
      </c>
      <c r="F162" s="2">
        <v>1254635</v>
      </c>
      <c r="G162" s="2">
        <f t="shared" si="18"/>
        <v>0.16545768291176319</v>
      </c>
      <c r="I162" s="2">
        <v>2004</v>
      </c>
      <c r="J162" s="2" t="s">
        <v>32</v>
      </c>
      <c r="K162" s="2" t="s">
        <v>31</v>
      </c>
      <c r="L162" s="2" t="s">
        <v>30</v>
      </c>
      <c r="M162" s="2" t="s">
        <v>23</v>
      </c>
      <c r="N162" s="2">
        <v>6427</v>
      </c>
      <c r="O162" s="2">
        <v>1254635</v>
      </c>
      <c r="P162" s="2">
        <f t="shared" si="20"/>
        <v>5.1226053792537272</v>
      </c>
      <c r="R162" s="2">
        <f t="shared" si="14"/>
        <v>201162</v>
      </c>
      <c r="S162" s="2">
        <v>1.24</v>
      </c>
      <c r="T162" s="2">
        <v>0.87</v>
      </c>
      <c r="U162" s="2">
        <v>1.6E-2</v>
      </c>
      <c r="W162" s="2">
        <f t="shared" si="15"/>
        <v>0.7579356776100824</v>
      </c>
      <c r="X162" s="2">
        <f t="shared" si="19"/>
        <v>6.0231476903465912E-2</v>
      </c>
      <c r="Y162" s="2">
        <f t="shared" si="16"/>
        <v>16987.536956855009</v>
      </c>
      <c r="Z162" s="2">
        <f>SUM(Y155:Y162)/ SUM(E155:E162)</f>
        <v>0.16236406065384282</v>
      </c>
      <c r="AA162" s="2">
        <f t="shared" si="17"/>
        <v>0.15191785901329469</v>
      </c>
    </row>
    <row r="163" spans="1:27" x14ac:dyDescent="0.35">
      <c r="A163" s="2">
        <v>2005</v>
      </c>
      <c r="B163" s="2" t="s">
        <v>20</v>
      </c>
      <c r="C163" s="2" t="s">
        <v>21</v>
      </c>
      <c r="D163" s="2" t="s">
        <v>22</v>
      </c>
      <c r="E163" s="2">
        <v>8552</v>
      </c>
      <c r="F163" s="2">
        <v>1266715</v>
      </c>
      <c r="G163" s="2">
        <f t="shared" si="18"/>
        <v>6.7513213311597318E-3</v>
      </c>
      <c r="I163" s="2">
        <v>2005</v>
      </c>
      <c r="J163" s="2" t="s">
        <v>20</v>
      </c>
      <c r="K163" s="2" t="s">
        <v>21</v>
      </c>
      <c r="L163" s="2" t="s">
        <v>22</v>
      </c>
      <c r="M163" s="2" t="s">
        <v>23</v>
      </c>
      <c r="N163" s="2">
        <v>555</v>
      </c>
      <c r="O163" s="2">
        <v>1266715</v>
      </c>
      <c r="P163" s="2">
        <f t="shared" si="20"/>
        <v>0.43814117619196108</v>
      </c>
      <c r="R163" s="2">
        <f t="shared" si="14"/>
        <v>7997</v>
      </c>
      <c r="S163" s="2">
        <v>0.11</v>
      </c>
      <c r="T163" s="2">
        <v>0.06</v>
      </c>
      <c r="U163" s="2">
        <v>0.20699999999999999</v>
      </c>
      <c r="W163" s="2">
        <f t="shared" si="15"/>
        <v>0.74893936936936945</v>
      </c>
      <c r="X163" s="2">
        <f t="shared" si="19"/>
        <v>6.5669663056040592E-2</v>
      </c>
      <c r="Y163" s="2">
        <f t="shared" si="16"/>
        <v>940.82164545915657</v>
      </c>
      <c r="Z163" s="2"/>
      <c r="AA163" s="2">
        <f t="shared" si="17"/>
        <v>6.008595741378955E-3</v>
      </c>
    </row>
    <row r="164" spans="1:27" x14ac:dyDescent="0.35">
      <c r="A164" s="2">
        <v>2005</v>
      </c>
      <c r="B164" s="2" t="s">
        <v>20</v>
      </c>
      <c r="C164" s="2" t="s">
        <v>21</v>
      </c>
      <c r="D164" s="2" t="s">
        <v>24</v>
      </c>
      <c r="E164" s="2">
        <v>9042</v>
      </c>
      <c r="F164" s="2">
        <v>1007600</v>
      </c>
      <c r="G164" s="2">
        <f t="shared" si="18"/>
        <v>8.9737991266375539E-3</v>
      </c>
      <c r="I164" s="2">
        <v>2005</v>
      </c>
      <c r="J164" s="2" t="s">
        <v>20</v>
      </c>
      <c r="K164" s="2" t="s">
        <v>21</v>
      </c>
      <c r="L164" s="2" t="s">
        <v>24</v>
      </c>
      <c r="M164" s="2" t="s">
        <v>23</v>
      </c>
      <c r="N164" s="2">
        <v>670</v>
      </c>
      <c r="O164" s="2">
        <v>1007600</v>
      </c>
      <c r="P164" s="2">
        <f t="shared" si="20"/>
        <v>0.66494640730448595</v>
      </c>
      <c r="R164" s="2">
        <f t="shared" si="14"/>
        <v>8372</v>
      </c>
      <c r="S164" s="2">
        <v>0.13</v>
      </c>
      <c r="T164" s="2">
        <v>7.0000000000000007E-2</v>
      </c>
      <c r="U164" s="2">
        <v>0.17499999999999999</v>
      </c>
      <c r="W164" s="2">
        <f t="shared" si="15"/>
        <v>0.80449552238805966</v>
      </c>
      <c r="X164" s="2">
        <f t="shared" si="19"/>
        <v>8.9367277180292443E-2</v>
      </c>
      <c r="Y164" s="2">
        <f t="shared" si="16"/>
        <v>1287.1948445534083</v>
      </c>
      <c r="Z164" s="2"/>
      <c r="AA164" s="2">
        <f t="shared" si="17"/>
        <v>7.6963131753142039E-3</v>
      </c>
    </row>
    <row r="165" spans="1:27" x14ac:dyDescent="0.35">
      <c r="A165" s="2">
        <v>2005</v>
      </c>
      <c r="B165" s="2" t="s">
        <v>20</v>
      </c>
      <c r="C165" s="2" t="s">
        <v>21</v>
      </c>
      <c r="D165" s="2" t="s">
        <v>25</v>
      </c>
      <c r="E165" s="2">
        <v>9663</v>
      </c>
      <c r="F165" s="2">
        <v>719487</v>
      </c>
      <c r="G165" s="2">
        <f t="shared" si="18"/>
        <v>1.3430402495111101E-2</v>
      </c>
      <c r="I165" s="2">
        <v>2005</v>
      </c>
      <c r="J165" s="2" t="s">
        <v>20</v>
      </c>
      <c r="K165" s="2" t="s">
        <v>21</v>
      </c>
      <c r="L165" s="2" t="s">
        <v>25</v>
      </c>
      <c r="M165" s="2" t="s">
        <v>23</v>
      </c>
      <c r="N165" s="2">
        <v>820</v>
      </c>
      <c r="O165" s="2">
        <v>719487</v>
      </c>
      <c r="P165" s="2">
        <f t="shared" si="20"/>
        <v>1.1397009257985202</v>
      </c>
      <c r="R165" s="2">
        <f t="shared" si="14"/>
        <v>8843</v>
      </c>
      <c r="S165" s="2">
        <v>0.2</v>
      </c>
      <c r="T165" s="2">
        <v>0.12</v>
      </c>
      <c r="U165" s="2">
        <v>8.6999999999999994E-2</v>
      </c>
      <c r="W165" s="2">
        <f t="shared" si="15"/>
        <v>0.82451536585365859</v>
      </c>
      <c r="X165" s="2">
        <f t="shared" si="19"/>
        <v>7.8501362595436094E-2</v>
      </c>
      <c r="Y165" s="2">
        <f t="shared" si="16"/>
        <v>1370.2901494314415</v>
      </c>
      <c r="Z165" s="2"/>
      <c r="AA165" s="2">
        <f t="shared" si="17"/>
        <v>1.1525864748867678E-2</v>
      </c>
    </row>
    <row r="166" spans="1:27" x14ac:dyDescent="0.35">
      <c r="A166" s="2">
        <v>2005</v>
      </c>
      <c r="B166" s="2" t="s">
        <v>20</v>
      </c>
      <c r="C166" s="2" t="s">
        <v>21</v>
      </c>
      <c r="D166" s="2" t="s">
        <v>26</v>
      </c>
      <c r="E166" s="2">
        <v>11010</v>
      </c>
      <c r="F166" s="2">
        <v>578554</v>
      </c>
      <c r="G166" s="2">
        <f t="shared" si="18"/>
        <v>1.9030202885123946E-2</v>
      </c>
      <c r="I166" s="2">
        <v>2005</v>
      </c>
      <c r="J166" s="2" t="s">
        <v>20</v>
      </c>
      <c r="K166" s="2" t="s">
        <v>21</v>
      </c>
      <c r="L166" s="2" t="s">
        <v>26</v>
      </c>
      <c r="M166" s="2" t="s">
        <v>23</v>
      </c>
      <c r="N166" s="2">
        <v>922</v>
      </c>
      <c r="O166" s="2">
        <v>578554</v>
      </c>
      <c r="P166" s="2">
        <f t="shared" si="20"/>
        <v>1.5936282525053842</v>
      </c>
      <c r="R166" s="2">
        <f t="shared" si="14"/>
        <v>10088</v>
      </c>
      <c r="S166" s="2">
        <v>0.25</v>
      </c>
      <c r="T166" s="2">
        <v>0.17</v>
      </c>
      <c r="U166" s="2">
        <v>8.5000000000000006E-2</v>
      </c>
      <c r="W166" s="2">
        <f t="shared" si="15"/>
        <v>0.84312527114967462</v>
      </c>
      <c r="X166" s="2">
        <f t="shared" si="19"/>
        <v>0.10792797260637574</v>
      </c>
      <c r="Y166" s="2">
        <f t="shared" si="16"/>
        <v>1866.1388876531184</v>
      </c>
      <c r="Z166" s="2"/>
      <c r="AA166" s="2">
        <f t="shared" si="17"/>
        <v>1.5804680483320281E-2</v>
      </c>
    </row>
    <row r="167" spans="1:27" x14ac:dyDescent="0.35">
      <c r="A167" s="2">
        <v>2005</v>
      </c>
      <c r="B167" s="2" t="s">
        <v>20</v>
      </c>
      <c r="C167" s="2" t="s">
        <v>21</v>
      </c>
      <c r="D167" s="2" t="s">
        <v>27</v>
      </c>
      <c r="E167" s="2">
        <v>13092</v>
      </c>
      <c r="F167" s="2">
        <v>469009</v>
      </c>
      <c r="G167" s="2">
        <f t="shared" si="18"/>
        <v>2.7914176487018372E-2</v>
      </c>
      <c r="I167" s="2">
        <v>2005</v>
      </c>
      <c r="J167" s="2" t="s">
        <v>20</v>
      </c>
      <c r="K167" s="2" t="s">
        <v>21</v>
      </c>
      <c r="L167" s="2" t="s">
        <v>27</v>
      </c>
      <c r="M167" s="2" t="s">
        <v>23</v>
      </c>
      <c r="N167" s="2">
        <v>977</v>
      </c>
      <c r="O167" s="2">
        <v>469009</v>
      </c>
      <c r="P167" s="2">
        <f t="shared" si="20"/>
        <v>2.0831156758185876</v>
      </c>
      <c r="R167" s="2">
        <f t="shared" si="14"/>
        <v>12115</v>
      </c>
      <c r="S167" s="2">
        <v>0.34</v>
      </c>
      <c r="T167" s="2">
        <v>0.31</v>
      </c>
      <c r="U167" s="2">
        <v>6.9000000000000006E-2</v>
      </c>
      <c r="W167" s="2">
        <f t="shared" si="15"/>
        <v>0.83678294779938578</v>
      </c>
      <c r="X167" s="2">
        <f t="shared" si="19"/>
        <v>0.11332341658240055</v>
      </c>
      <c r="Y167" s="2">
        <f t="shared" si="16"/>
        <v>2190.4501318957828</v>
      </c>
      <c r="Z167" s="2"/>
      <c r="AA167" s="2">
        <f t="shared" si="17"/>
        <v>2.3243796746126869E-2</v>
      </c>
    </row>
    <row r="168" spans="1:27" x14ac:dyDescent="0.35">
      <c r="A168" s="2">
        <v>2005</v>
      </c>
      <c r="B168" s="2" t="s">
        <v>20</v>
      </c>
      <c r="C168" s="2" t="s">
        <v>21</v>
      </c>
      <c r="D168" s="2" t="s">
        <v>28</v>
      </c>
      <c r="E168" s="2">
        <v>16185</v>
      </c>
      <c r="F168" s="2">
        <v>378019</v>
      </c>
      <c r="G168" s="2">
        <f t="shared" si="18"/>
        <v>4.2815308225247935E-2</v>
      </c>
      <c r="I168" s="2">
        <v>2005</v>
      </c>
      <c r="J168" s="2" t="s">
        <v>20</v>
      </c>
      <c r="K168" s="2" t="s">
        <v>21</v>
      </c>
      <c r="L168" s="2" t="s">
        <v>28</v>
      </c>
      <c r="M168" s="2" t="s">
        <v>23</v>
      </c>
      <c r="N168" s="2">
        <v>944</v>
      </c>
      <c r="O168" s="2">
        <v>378019</v>
      </c>
      <c r="P168" s="2">
        <f t="shared" si="20"/>
        <v>2.4972289752631482</v>
      </c>
      <c r="R168" s="2">
        <f t="shared" si="14"/>
        <v>15241</v>
      </c>
      <c r="S168" s="2">
        <v>0.43</v>
      </c>
      <c r="T168" s="2">
        <v>0.33</v>
      </c>
      <c r="U168" s="2">
        <v>5.6000000000000001E-2</v>
      </c>
      <c r="W168" s="2">
        <f t="shared" si="15"/>
        <v>0.82780914194915245</v>
      </c>
      <c r="X168" s="2">
        <f t="shared" si="19"/>
        <v>0.10931533244055854</v>
      </c>
      <c r="Y168" s="2">
        <f t="shared" si="16"/>
        <v>2447.5268117265523</v>
      </c>
      <c r="Z168" s="2"/>
      <c r="AA168" s="2">
        <f t="shared" si="17"/>
        <v>3.634069501340792E-2</v>
      </c>
    </row>
    <row r="169" spans="1:27" x14ac:dyDescent="0.35">
      <c r="A169" s="2">
        <v>2005</v>
      </c>
      <c r="B169" s="2" t="s">
        <v>20</v>
      </c>
      <c r="C169" s="2" t="s">
        <v>21</v>
      </c>
      <c r="D169" s="2" t="s">
        <v>29</v>
      </c>
      <c r="E169" s="2">
        <v>17744</v>
      </c>
      <c r="F169" s="2">
        <v>264754</v>
      </c>
      <c r="G169" s="2">
        <f t="shared" si="18"/>
        <v>6.7020706013884587E-2</v>
      </c>
      <c r="I169" s="2">
        <v>2005</v>
      </c>
      <c r="J169" s="2" t="s">
        <v>20</v>
      </c>
      <c r="K169" s="2" t="s">
        <v>21</v>
      </c>
      <c r="L169" s="2" t="s">
        <v>29</v>
      </c>
      <c r="M169" s="2" t="s">
        <v>23</v>
      </c>
      <c r="N169" s="2">
        <v>690</v>
      </c>
      <c r="O169" s="2">
        <v>264754</v>
      </c>
      <c r="P169" s="2">
        <f t="shared" si="20"/>
        <v>2.6061929187094433</v>
      </c>
      <c r="R169" s="2">
        <f t="shared" si="14"/>
        <v>17054</v>
      </c>
      <c r="S169" s="2">
        <v>0.85</v>
      </c>
      <c r="T169" s="2">
        <v>0.57999999999999996</v>
      </c>
      <c r="U169" s="2">
        <v>3.9E-2</v>
      </c>
      <c r="W169" s="2">
        <f t="shared" si="15"/>
        <v>0.673853768115942</v>
      </c>
      <c r="X169" s="2">
        <f t="shared" si="19"/>
        <v>6.6198624870510134E-2</v>
      </c>
      <c r="Y169" s="2">
        <f t="shared" si="16"/>
        <v>1593.9104485416799</v>
      </c>
      <c r="Z169" s="2">
        <f>SUM(Y163:Y169)/ SUM(E163:E169)</f>
        <v>0.13713925662767493</v>
      </c>
      <c r="AA169" s="2">
        <f t="shared" si="17"/>
        <v>6.1000360906571086E-2</v>
      </c>
    </row>
    <row r="170" spans="1:27" x14ac:dyDescent="0.35">
      <c r="A170" s="2">
        <v>2005</v>
      </c>
      <c r="B170" s="2" t="s">
        <v>20</v>
      </c>
      <c r="C170" s="2" t="s">
        <v>21</v>
      </c>
      <c r="D170" s="2" t="s">
        <v>30</v>
      </c>
      <c r="E170" s="2">
        <v>34096</v>
      </c>
      <c r="F170" s="2">
        <v>240390</v>
      </c>
      <c r="G170" s="2">
        <f t="shared" si="18"/>
        <v>0.14183618286950372</v>
      </c>
      <c r="I170" s="2">
        <v>2005</v>
      </c>
      <c r="J170" s="2" t="s">
        <v>20</v>
      </c>
      <c r="K170" s="2" t="s">
        <v>21</v>
      </c>
      <c r="L170" s="2" t="s">
        <v>30</v>
      </c>
      <c r="M170" s="2" t="s">
        <v>23</v>
      </c>
      <c r="N170" s="2">
        <v>549</v>
      </c>
      <c r="O170" s="2">
        <v>240390</v>
      </c>
      <c r="P170" s="2">
        <f t="shared" si="20"/>
        <v>2.2837888431299138</v>
      </c>
      <c r="R170" s="2">
        <f t="shared" si="14"/>
        <v>33547</v>
      </c>
      <c r="S170" s="2">
        <v>0.89</v>
      </c>
      <c r="T170" s="2">
        <v>0.61</v>
      </c>
      <c r="U170" s="2">
        <v>3.9E-2</v>
      </c>
      <c r="W170" s="2">
        <f t="shared" si="15"/>
        <v>0.61029672131147539</v>
      </c>
      <c r="X170" s="2">
        <f t="shared" si="19"/>
        <v>5.2906790807657741E-2</v>
      </c>
      <c r="Y170" s="2">
        <f t="shared" si="16"/>
        <v>2109.9170112244942</v>
      </c>
      <c r="Z170" s="2">
        <f>SUM(Y163:Y170)/ SUM(E163:E170)</f>
        <v>0.11564573083902058</v>
      </c>
      <c r="AA170" s="2">
        <f t="shared" si="17"/>
        <v>0.13305912470891262</v>
      </c>
    </row>
    <row r="171" spans="1:27" x14ac:dyDescent="0.35">
      <c r="A171" s="2">
        <v>2005</v>
      </c>
      <c r="B171" s="2" t="s">
        <v>20</v>
      </c>
      <c r="C171" s="2" t="s">
        <v>31</v>
      </c>
      <c r="D171" s="2" t="s">
        <v>22</v>
      </c>
      <c r="E171" s="2">
        <v>29173</v>
      </c>
      <c r="F171" s="2">
        <v>8403987</v>
      </c>
      <c r="G171" s="2">
        <f t="shared" si="18"/>
        <v>3.4713285491755281E-3</v>
      </c>
      <c r="I171" s="2">
        <v>2005</v>
      </c>
      <c r="J171" s="2" t="s">
        <v>20</v>
      </c>
      <c r="K171" s="2" t="s">
        <v>31</v>
      </c>
      <c r="L171" s="2" t="s">
        <v>22</v>
      </c>
      <c r="M171" s="2" t="s">
        <v>23</v>
      </c>
      <c r="N171" s="2">
        <v>2593</v>
      </c>
      <c r="O171" s="2">
        <v>8403987</v>
      </c>
      <c r="P171" s="2">
        <f t="shared" si="20"/>
        <v>0.30854402797148545</v>
      </c>
      <c r="R171" s="2">
        <f t="shared" si="14"/>
        <v>26580</v>
      </c>
      <c r="S171" s="2">
        <v>0.11</v>
      </c>
      <c r="T171" s="2">
        <v>0.06</v>
      </c>
      <c r="U171" s="2">
        <v>0.20699999999999999</v>
      </c>
      <c r="W171" s="2">
        <f t="shared" si="15"/>
        <v>0.64348686077902051</v>
      </c>
      <c r="X171" s="2">
        <f t="shared" si="19"/>
        <v>4.0265517773689238E-2</v>
      </c>
      <c r="Y171" s="2">
        <f t="shared" si="16"/>
        <v>2738.8188924246601</v>
      </c>
      <c r="Z171" s="2"/>
      <c r="AA171" s="2">
        <f t="shared" si="17"/>
        <v>3.1454333648511523E-3</v>
      </c>
    </row>
    <row r="172" spans="1:27" x14ac:dyDescent="0.35">
      <c r="A172" s="2">
        <v>2005</v>
      </c>
      <c r="B172" s="2" t="s">
        <v>20</v>
      </c>
      <c r="C172" s="2" t="s">
        <v>31</v>
      </c>
      <c r="D172" s="2" t="s">
        <v>24</v>
      </c>
      <c r="E172" s="2">
        <v>38999</v>
      </c>
      <c r="F172" s="2">
        <v>7518512</v>
      </c>
      <c r="G172" s="2">
        <f t="shared" si="18"/>
        <v>5.1870636104590908E-3</v>
      </c>
      <c r="I172" s="2">
        <v>2005</v>
      </c>
      <c r="J172" s="2" t="s">
        <v>20</v>
      </c>
      <c r="K172" s="2" t="s">
        <v>31</v>
      </c>
      <c r="L172" s="2" t="s">
        <v>24</v>
      </c>
      <c r="M172" s="2" t="s">
        <v>23</v>
      </c>
      <c r="N172" s="2">
        <v>4358</v>
      </c>
      <c r="O172" s="2">
        <v>7518512</v>
      </c>
      <c r="P172" s="2">
        <f t="shared" si="20"/>
        <v>0.57963597052182669</v>
      </c>
      <c r="R172" s="2">
        <f t="shared" si="14"/>
        <v>34641</v>
      </c>
      <c r="S172" s="2">
        <v>0.13</v>
      </c>
      <c r="T172" s="2">
        <v>7.0000000000000007E-2</v>
      </c>
      <c r="U172" s="2">
        <v>0.17499999999999999</v>
      </c>
      <c r="W172" s="2">
        <f t="shared" si="15"/>
        <v>0.77572130335016065</v>
      </c>
      <c r="X172" s="2">
        <f t="shared" si="19"/>
        <v>7.5670153991220651E-2</v>
      </c>
      <c r="Y172" s="2">
        <f t="shared" si="16"/>
        <v>6001.8832444098753</v>
      </c>
      <c r="Z172" s="2"/>
      <c r="AA172" s="2">
        <f t="shared" si="17"/>
        <v>4.3887828809198049E-3</v>
      </c>
    </row>
    <row r="173" spans="1:27" x14ac:dyDescent="0.35">
      <c r="A173" s="2">
        <v>2005</v>
      </c>
      <c r="B173" s="2" t="s">
        <v>20</v>
      </c>
      <c r="C173" s="2" t="s">
        <v>31</v>
      </c>
      <c r="D173" s="2" t="s">
        <v>25</v>
      </c>
      <c r="E173" s="2">
        <v>48947</v>
      </c>
      <c r="F173" s="2">
        <v>5812425</v>
      </c>
      <c r="G173" s="2">
        <f t="shared" si="18"/>
        <v>8.4210979066396564E-3</v>
      </c>
      <c r="I173" s="2">
        <v>2005</v>
      </c>
      <c r="J173" s="2" t="s">
        <v>20</v>
      </c>
      <c r="K173" s="2" t="s">
        <v>31</v>
      </c>
      <c r="L173" s="2" t="s">
        <v>25</v>
      </c>
      <c r="M173" s="2" t="s">
        <v>23</v>
      </c>
      <c r="N173" s="2">
        <v>6594</v>
      </c>
      <c r="O173" s="2">
        <v>5812425</v>
      </c>
      <c r="P173" s="2">
        <f t="shared" si="20"/>
        <v>1.1344662511774346</v>
      </c>
      <c r="R173" s="2">
        <f t="shared" si="14"/>
        <v>42353</v>
      </c>
      <c r="S173" s="2">
        <v>0.2</v>
      </c>
      <c r="T173" s="2">
        <v>0.12</v>
      </c>
      <c r="U173" s="2">
        <v>8.6999999999999994E-2</v>
      </c>
      <c r="W173" s="2">
        <f t="shared" si="15"/>
        <v>0.82370564149226577</v>
      </c>
      <c r="X173" s="2">
        <f t="shared" si="19"/>
        <v>7.808160115834753E-2</v>
      </c>
      <c r="Y173" s="2">
        <f t="shared" si="16"/>
        <v>8738.5050538594933</v>
      </c>
      <c r="Z173" s="2"/>
      <c r="AA173" s="2">
        <f t="shared" si="17"/>
        <v>6.9176797887526295E-3</v>
      </c>
    </row>
    <row r="174" spans="1:27" x14ac:dyDescent="0.35">
      <c r="A174" s="2">
        <v>2005</v>
      </c>
      <c r="B174" s="2" t="s">
        <v>20</v>
      </c>
      <c r="C174" s="2" t="s">
        <v>31</v>
      </c>
      <c r="D174" s="2" t="s">
        <v>26</v>
      </c>
      <c r="E174" s="2">
        <v>60781</v>
      </c>
      <c r="F174" s="2">
        <v>4638302</v>
      </c>
      <c r="G174" s="2">
        <f t="shared" si="18"/>
        <v>1.3104148888968419E-2</v>
      </c>
      <c r="I174" s="2">
        <v>2005</v>
      </c>
      <c r="J174" s="2" t="s">
        <v>20</v>
      </c>
      <c r="K174" s="2" t="s">
        <v>31</v>
      </c>
      <c r="L174" s="2" t="s">
        <v>26</v>
      </c>
      <c r="M174" s="2" t="s">
        <v>23</v>
      </c>
      <c r="N174" s="2">
        <v>8049</v>
      </c>
      <c r="O174" s="2">
        <v>4638302</v>
      </c>
      <c r="P174" s="2">
        <f t="shared" si="20"/>
        <v>1.7353333180978729</v>
      </c>
      <c r="R174" s="2">
        <f t="shared" si="14"/>
        <v>52732</v>
      </c>
      <c r="S174" s="2">
        <v>0.25</v>
      </c>
      <c r="T174" s="2">
        <v>0.17</v>
      </c>
      <c r="U174" s="2">
        <v>8.5000000000000006E-2</v>
      </c>
      <c r="W174" s="2">
        <f t="shared" si="15"/>
        <v>0.85593545782084735</v>
      </c>
      <c r="X174" s="2">
        <f t="shared" si="19"/>
        <v>0.11860846621536922</v>
      </c>
      <c r="Y174" s="2">
        <f t="shared" si="16"/>
        <v>13143.88614046885</v>
      </c>
      <c r="Z174" s="2"/>
      <c r="AA174" s="2">
        <f t="shared" si="17"/>
        <v>1.0270377793324185E-2</v>
      </c>
    </row>
    <row r="175" spans="1:27" x14ac:dyDescent="0.35">
      <c r="A175" s="2">
        <v>2005</v>
      </c>
      <c r="B175" s="2" t="s">
        <v>20</v>
      </c>
      <c r="C175" s="2" t="s">
        <v>31</v>
      </c>
      <c r="D175" s="2" t="s">
        <v>27</v>
      </c>
      <c r="E175" s="2">
        <v>86031</v>
      </c>
      <c r="F175" s="2">
        <v>4061099</v>
      </c>
      <c r="G175" s="2">
        <f t="shared" si="18"/>
        <v>2.1184167142933478E-2</v>
      </c>
      <c r="I175" s="2">
        <v>2005</v>
      </c>
      <c r="J175" s="2" t="s">
        <v>20</v>
      </c>
      <c r="K175" s="2" t="s">
        <v>31</v>
      </c>
      <c r="L175" s="2" t="s">
        <v>27</v>
      </c>
      <c r="M175" s="2" t="s">
        <v>23</v>
      </c>
      <c r="N175" s="2">
        <v>9840</v>
      </c>
      <c r="O175" s="2">
        <v>4061099</v>
      </c>
      <c r="P175" s="2">
        <f t="shared" si="20"/>
        <v>2.4229894420204974</v>
      </c>
      <c r="R175" s="2">
        <f t="shared" si="14"/>
        <v>76191</v>
      </c>
      <c r="S175" s="2">
        <v>0.34</v>
      </c>
      <c r="T175" s="2">
        <v>0.31</v>
      </c>
      <c r="U175" s="2">
        <v>6.9000000000000006E-2</v>
      </c>
      <c r="W175" s="2">
        <f t="shared" si="15"/>
        <v>0.85967747357723578</v>
      </c>
      <c r="X175" s="2">
        <f t="shared" si="19"/>
        <v>0.13387520134357106</v>
      </c>
      <c r="Y175" s="2">
        <f t="shared" si="16"/>
        <v>18659.311805568024</v>
      </c>
      <c r="Z175" s="2"/>
      <c r="AA175" s="2">
        <f t="shared" si="17"/>
        <v>1.6589521258760738E-2</v>
      </c>
    </row>
    <row r="176" spans="1:27" x14ac:dyDescent="0.35">
      <c r="A176" s="2">
        <v>2005</v>
      </c>
      <c r="B176" s="2" t="s">
        <v>20</v>
      </c>
      <c r="C176" s="2" t="s">
        <v>31</v>
      </c>
      <c r="D176" s="2" t="s">
        <v>28</v>
      </c>
      <c r="E176" s="2">
        <v>129296</v>
      </c>
      <c r="F176" s="2">
        <v>3769678</v>
      </c>
      <c r="G176" s="2">
        <f t="shared" si="18"/>
        <v>3.4298950732662044E-2</v>
      </c>
      <c r="I176" s="2">
        <v>2005</v>
      </c>
      <c r="J176" s="2" t="s">
        <v>20</v>
      </c>
      <c r="K176" s="2" t="s">
        <v>31</v>
      </c>
      <c r="L176" s="2" t="s">
        <v>28</v>
      </c>
      <c r="M176" s="2" t="s">
        <v>23</v>
      </c>
      <c r="N176" s="2">
        <v>10918</v>
      </c>
      <c r="O176" s="2">
        <v>3769678</v>
      </c>
      <c r="P176" s="2">
        <f t="shared" si="20"/>
        <v>2.8962685937631809</v>
      </c>
      <c r="R176" s="2">
        <f t="shared" si="14"/>
        <v>118378</v>
      </c>
      <c r="S176" s="2">
        <v>0.43</v>
      </c>
      <c r="T176" s="2">
        <v>0.33</v>
      </c>
      <c r="U176" s="2">
        <v>5.6000000000000001E-2</v>
      </c>
      <c r="W176" s="2">
        <f t="shared" si="15"/>
        <v>0.85153310679611649</v>
      </c>
      <c r="X176" s="2">
        <f t="shared" si="19"/>
        <v>0.12899803077225533</v>
      </c>
      <c r="Y176" s="2">
        <f t="shared" si="16"/>
        <v>24567.567346758042</v>
      </c>
      <c r="Z176" s="2"/>
      <c r="AA176" s="2">
        <f t="shared" si="17"/>
        <v>2.7781797982013839E-2</v>
      </c>
    </row>
    <row r="177" spans="1:27" x14ac:dyDescent="0.35">
      <c r="A177" s="2">
        <v>2005</v>
      </c>
      <c r="B177" s="2" t="s">
        <v>20</v>
      </c>
      <c r="C177" s="2" t="s">
        <v>31</v>
      </c>
      <c r="D177" s="2" t="s">
        <v>29</v>
      </c>
      <c r="E177" s="2">
        <v>181296</v>
      </c>
      <c r="F177" s="2">
        <v>3092515</v>
      </c>
      <c r="G177" s="2">
        <f t="shared" si="18"/>
        <v>5.8624129551513894E-2</v>
      </c>
      <c r="I177" s="2">
        <v>2005</v>
      </c>
      <c r="J177" s="2" t="s">
        <v>20</v>
      </c>
      <c r="K177" s="2" t="s">
        <v>31</v>
      </c>
      <c r="L177" s="2" t="s">
        <v>29</v>
      </c>
      <c r="M177" s="2" t="s">
        <v>23</v>
      </c>
      <c r="N177" s="2">
        <v>8904</v>
      </c>
      <c r="O177" s="2">
        <v>3092515</v>
      </c>
      <c r="P177" s="2">
        <f t="shared" si="20"/>
        <v>2.879209963411657</v>
      </c>
      <c r="R177" s="2">
        <f t="shared" si="14"/>
        <v>172392</v>
      </c>
      <c r="S177" s="2">
        <v>0.85</v>
      </c>
      <c r="T177" s="2">
        <v>0.57999999999999996</v>
      </c>
      <c r="U177" s="2">
        <v>3.9E-2</v>
      </c>
      <c r="W177" s="2">
        <f t="shared" si="15"/>
        <v>0.70478012690925429</v>
      </c>
      <c r="X177" s="2">
        <f t="shared" si="19"/>
        <v>7.6088682402932609E-2</v>
      </c>
      <c r="Y177" s="2">
        <f t="shared" si="16"/>
        <v>19392.44238680636</v>
      </c>
      <c r="Z177" s="2">
        <f>SUM(Y171:Y177)/ SUM(E171:E177)</f>
        <v>0.16229535609591836</v>
      </c>
      <c r="AA177" s="2">
        <f t="shared" si="17"/>
        <v>5.2353362105986109E-2</v>
      </c>
    </row>
    <row r="178" spans="1:27" x14ac:dyDescent="0.35">
      <c r="A178" s="2">
        <v>2005</v>
      </c>
      <c r="B178" s="2" t="s">
        <v>20</v>
      </c>
      <c r="C178" s="2" t="s">
        <v>31</v>
      </c>
      <c r="D178" s="2" t="s">
        <v>30</v>
      </c>
      <c r="E178" s="2">
        <v>423549</v>
      </c>
      <c r="F178" s="2">
        <v>2933570</v>
      </c>
      <c r="G178" s="2">
        <f t="shared" si="18"/>
        <v>0.14438005570005147</v>
      </c>
      <c r="I178" s="2">
        <v>2005</v>
      </c>
      <c r="J178" s="2" t="s">
        <v>20</v>
      </c>
      <c r="K178" s="2" t="s">
        <v>31</v>
      </c>
      <c r="L178" s="2" t="s">
        <v>30</v>
      </c>
      <c r="M178" s="2" t="s">
        <v>23</v>
      </c>
      <c r="N178" s="2">
        <v>7213</v>
      </c>
      <c r="O178" s="2">
        <v>2933570</v>
      </c>
      <c r="P178" s="2">
        <f t="shared" si="20"/>
        <v>2.4587788939755999</v>
      </c>
      <c r="R178" s="2">
        <f t="shared" si="14"/>
        <v>416336</v>
      </c>
      <c r="S178" s="2">
        <v>0.89</v>
      </c>
      <c r="T178" s="2">
        <v>0.61</v>
      </c>
      <c r="U178" s="2">
        <v>3.9E-2</v>
      </c>
      <c r="W178" s="2">
        <f t="shared" si="15"/>
        <v>0.63803170664078745</v>
      </c>
      <c r="X178" s="2">
        <f t="shared" si="19"/>
        <v>5.9348328971464734E-2</v>
      </c>
      <c r="Y178" s="2">
        <f t="shared" si="16"/>
        <v>29310.968590663742</v>
      </c>
      <c r="Z178" s="2">
        <f>SUM(Y171:Y178)/ SUM(E171:E178)</f>
        <v>0.12279012281775166</v>
      </c>
      <c r="AA178" s="2">
        <f t="shared" si="17"/>
        <v>0.13438848618213858</v>
      </c>
    </row>
    <row r="179" spans="1:27" x14ac:dyDescent="0.35">
      <c r="A179" s="2">
        <v>2005</v>
      </c>
      <c r="B179" s="2" t="s">
        <v>32</v>
      </c>
      <c r="C179" s="2" t="s">
        <v>21</v>
      </c>
      <c r="D179" s="2" t="s">
        <v>22</v>
      </c>
      <c r="E179" s="2">
        <v>12483</v>
      </c>
      <c r="F179" s="2">
        <v>1093030</v>
      </c>
      <c r="G179" s="2">
        <f t="shared" si="18"/>
        <v>1.1420546554074453E-2</v>
      </c>
      <c r="I179" s="2">
        <v>2005</v>
      </c>
      <c r="J179" s="2" t="s">
        <v>32</v>
      </c>
      <c r="K179" s="2" t="s">
        <v>21</v>
      </c>
      <c r="L179" s="2" t="s">
        <v>22</v>
      </c>
      <c r="M179" s="2" t="s">
        <v>23</v>
      </c>
      <c r="N179" s="2">
        <v>838</v>
      </c>
      <c r="O179" s="2">
        <v>1093030</v>
      </c>
      <c r="P179" s="2">
        <f t="shared" si="20"/>
        <v>0.76667612050904366</v>
      </c>
      <c r="R179" s="2">
        <f t="shared" si="14"/>
        <v>11645</v>
      </c>
      <c r="S179" s="2">
        <v>0.11</v>
      </c>
      <c r="T179" s="2">
        <v>0.06</v>
      </c>
      <c r="U179" s="2">
        <v>0.29699999999999999</v>
      </c>
      <c r="W179" s="2">
        <f t="shared" si="15"/>
        <v>0.856523508353222</v>
      </c>
      <c r="X179" s="2">
        <f t="shared" si="19"/>
        <v>0.17719233688879904</v>
      </c>
      <c r="Y179" s="2">
        <f t="shared" si="16"/>
        <v>2781.1714630700649</v>
      </c>
      <c r="Z179" s="2"/>
      <c r="AA179" s="2">
        <f t="shared" si="17"/>
        <v>8.8760862345314724E-3</v>
      </c>
    </row>
    <row r="180" spans="1:27" x14ac:dyDescent="0.35">
      <c r="A180" s="2">
        <v>2005</v>
      </c>
      <c r="B180" s="2" t="s">
        <v>32</v>
      </c>
      <c r="C180" s="2" t="s">
        <v>21</v>
      </c>
      <c r="D180" s="2" t="s">
        <v>24</v>
      </c>
      <c r="E180" s="2">
        <v>13614</v>
      </c>
      <c r="F180" s="2">
        <v>848277</v>
      </c>
      <c r="G180" s="2">
        <f t="shared" si="18"/>
        <v>1.6049002861093724E-2</v>
      </c>
      <c r="I180" s="2">
        <v>2005</v>
      </c>
      <c r="J180" s="2" t="s">
        <v>32</v>
      </c>
      <c r="K180" s="2" t="s">
        <v>21</v>
      </c>
      <c r="L180" s="2" t="s">
        <v>24</v>
      </c>
      <c r="M180" s="2" t="s">
        <v>23</v>
      </c>
      <c r="N180" s="2">
        <v>1276</v>
      </c>
      <c r="O180" s="2">
        <v>848277</v>
      </c>
      <c r="P180" s="2">
        <f t="shared" si="20"/>
        <v>1.5042256244127803</v>
      </c>
      <c r="R180" s="2">
        <f t="shared" si="14"/>
        <v>12338</v>
      </c>
      <c r="S180" s="2">
        <v>0.18</v>
      </c>
      <c r="T180" s="2">
        <v>0.05</v>
      </c>
      <c r="U180" s="2">
        <v>0.186</v>
      </c>
      <c r="W180" s="2">
        <f t="shared" si="15"/>
        <v>0.88033710031347967</v>
      </c>
      <c r="X180" s="2">
        <f t="shared" si="19"/>
        <v>0.21831698020386989</v>
      </c>
      <c r="Y180" s="2">
        <f t="shared" si="16"/>
        <v>3816.9050417553467</v>
      </c>
      <c r="Z180" s="2"/>
      <c r="AA180" s="2">
        <f t="shared" si="17"/>
        <v>1.1549405392630772E-2</v>
      </c>
    </row>
    <row r="181" spans="1:27" x14ac:dyDescent="0.35">
      <c r="A181" s="2">
        <v>2005</v>
      </c>
      <c r="B181" s="2" t="s">
        <v>32</v>
      </c>
      <c r="C181" s="2" t="s">
        <v>21</v>
      </c>
      <c r="D181" s="2" t="s">
        <v>25</v>
      </c>
      <c r="E181" s="2">
        <v>13097</v>
      </c>
      <c r="F181" s="2">
        <v>574127</v>
      </c>
      <c r="G181" s="2">
        <f t="shared" si="18"/>
        <v>2.2812025910643463E-2</v>
      </c>
      <c r="I181" s="2">
        <v>2005</v>
      </c>
      <c r="J181" s="2" t="s">
        <v>32</v>
      </c>
      <c r="K181" s="2" t="s">
        <v>21</v>
      </c>
      <c r="L181" s="2" t="s">
        <v>25</v>
      </c>
      <c r="M181" s="2" t="s">
        <v>23</v>
      </c>
      <c r="N181" s="2">
        <v>1445</v>
      </c>
      <c r="O181" s="2">
        <v>574127</v>
      </c>
      <c r="P181" s="2">
        <f t="shared" si="20"/>
        <v>2.516864735502772</v>
      </c>
      <c r="R181" s="2">
        <f t="shared" si="14"/>
        <v>11652</v>
      </c>
      <c r="S181" s="2">
        <v>0.31</v>
      </c>
      <c r="T181" s="2">
        <v>0.12</v>
      </c>
      <c r="U181" s="2">
        <v>0.111</v>
      </c>
      <c r="W181" s="2">
        <f t="shared" si="15"/>
        <v>0.87683088581314872</v>
      </c>
      <c r="X181" s="2">
        <f t="shared" si="19"/>
        <v>0.21726570718112656</v>
      </c>
      <c r="Y181" s="2">
        <f t="shared" si="16"/>
        <v>3798.6006500744866</v>
      </c>
      <c r="Z181" s="2"/>
      <c r="AA181" s="2">
        <f t="shared" si="17"/>
        <v>1.6195718630068807E-2</v>
      </c>
    </row>
    <row r="182" spans="1:27" x14ac:dyDescent="0.35">
      <c r="A182" s="2">
        <v>2005</v>
      </c>
      <c r="B182" s="2" t="s">
        <v>32</v>
      </c>
      <c r="C182" s="2" t="s">
        <v>21</v>
      </c>
      <c r="D182" s="2" t="s">
        <v>26</v>
      </c>
      <c r="E182" s="2">
        <v>13358</v>
      </c>
      <c r="F182" s="2">
        <v>439883</v>
      </c>
      <c r="G182" s="2">
        <f t="shared" si="18"/>
        <v>3.036716581454614E-2</v>
      </c>
      <c r="I182" s="2">
        <v>2005</v>
      </c>
      <c r="J182" s="2" t="s">
        <v>32</v>
      </c>
      <c r="K182" s="2" t="s">
        <v>21</v>
      </c>
      <c r="L182" s="2" t="s">
        <v>26</v>
      </c>
      <c r="M182" s="2" t="s">
        <v>23</v>
      </c>
      <c r="N182" s="2">
        <v>1528</v>
      </c>
      <c r="O182" s="2">
        <v>439883</v>
      </c>
      <c r="P182" s="2">
        <f t="shared" si="20"/>
        <v>3.4736509480930158</v>
      </c>
      <c r="R182" s="2">
        <f t="shared" si="14"/>
        <v>11830</v>
      </c>
      <c r="S182" s="2">
        <v>0.43</v>
      </c>
      <c r="T182" s="2">
        <v>0.22</v>
      </c>
      <c r="U182" s="2">
        <v>7.2999999999999995E-2</v>
      </c>
      <c r="W182" s="2">
        <f t="shared" si="15"/>
        <v>0.87621093586387433</v>
      </c>
      <c r="X182" s="2">
        <f t="shared" si="19"/>
        <v>0.19923400783618342</v>
      </c>
      <c r="Y182" s="2">
        <f t="shared" si="16"/>
        <v>3695.7886227020499</v>
      </c>
      <c r="Z182" s="2"/>
      <c r="AA182" s="2">
        <f t="shared" si="17"/>
        <v>2.1965412114807688E-2</v>
      </c>
    </row>
    <row r="183" spans="1:27" x14ac:dyDescent="0.35">
      <c r="A183" s="2">
        <v>2005</v>
      </c>
      <c r="B183" s="2" t="s">
        <v>32</v>
      </c>
      <c r="C183" s="2" t="s">
        <v>21</v>
      </c>
      <c r="D183" s="2" t="s">
        <v>27</v>
      </c>
      <c r="E183" s="2">
        <v>14258</v>
      </c>
      <c r="F183" s="2">
        <v>325777</v>
      </c>
      <c r="G183" s="2">
        <f t="shared" si="18"/>
        <v>4.3766134503049635E-2</v>
      </c>
      <c r="I183" s="2">
        <v>2005</v>
      </c>
      <c r="J183" s="2" t="s">
        <v>32</v>
      </c>
      <c r="K183" s="2" t="s">
        <v>21</v>
      </c>
      <c r="L183" s="2" t="s">
        <v>27</v>
      </c>
      <c r="M183" s="2" t="s">
        <v>23</v>
      </c>
      <c r="N183" s="2">
        <v>1485</v>
      </c>
      <c r="O183" s="2">
        <v>325777</v>
      </c>
      <c r="P183" s="2">
        <f t="shared" si="20"/>
        <v>4.5583328473158016</v>
      </c>
      <c r="R183" s="2">
        <f t="shared" si="14"/>
        <v>12773</v>
      </c>
      <c r="S183" s="2">
        <v>0.63</v>
      </c>
      <c r="T183" s="2">
        <v>0.35</v>
      </c>
      <c r="U183" s="2">
        <v>4.5999999999999999E-2</v>
      </c>
      <c r="W183" s="2">
        <f t="shared" si="15"/>
        <v>0.86179157575757581</v>
      </c>
      <c r="X183" s="2">
        <f t="shared" si="19"/>
        <v>0.16531703676352918</v>
      </c>
      <c r="Y183" s="2">
        <f t="shared" si="16"/>
        <v>3391.3550005805582</v>
      </c>
      <c r="Z183" s="2"/>
      <c r="AA183" s="2">
        <f t="shared" si="17"/>
        <v>3.3356084067995714E-2</v>
      </c>
    </row>
    <row r="184" spans="1:27" x14ac:dyDescent="0.35">
      <c r="A184" s="2">
        <v>2005</v>
      </c>
      <c r="B184" s="2" t="s">
        <v>32</v>
      </c>
      <c r="C184" s="2" t="s">
        <v>21</v>
      </c>
      <c r="D184" s="2" t="s">
        <v>28</v>
      </c>
      <c r="E184" s="2">
        <v>14718</v>
      </c>
      <c r="F184" s="2">
        <v>228210</v>
      </c>
      <c r="G184" s="2">
        <f t="shared" si="18"/>
        <v>6.4493229919810699E-2</v>
      </c>
      <c r="I184" s="2">
        <v>2005</v>
      </c>
      <c r="J184" s="2" t="s">
        <v>32</v>
      </c>
      <c r="K184" s="2" t="s">
        <v>21</v>
      </c>
      <c r="L184" s="2" t="s">
        <v>28</v>
      </c>
      <c r="M184" s="2" t="s">
        <v>23</v>
      </c>
      <c r="N184" s="2">
        <v>1218</v>
      </c>
      <c r="O184" s="2">
        <v>228210</v>
      </c>
      <c r="P184" s="2">
        <f t="shared" si="20"/>
        <v>5.3371894307874328</v>
      </c>
      <c r="R184" s="2">
        <f t="shared" si="14"/>
        <v>13500</v>
      </c>
      <c r="S184" s="2">
        <v>0.77</v>
      </c>
      <c r="T184" s="2">
        <v>0.52</v>
      </c>
      <c r="U184" s="2">
        <v>2.7E-2</v>
      </c>
      <c r="W184" s="2">
        <f t="shared" si="15"/>
        <v>0.85572931034482769</v>
      </c>
      <c r="X184" s="2">
        <f t="shared" si="19"/>
        <v>0.11601405397378463</v>
      </c>
      <c r="Y184" s="2">
        <f t="shared" si="16"/>
        <v>2608.4680286460925</v>
      </c>
      <c r="Z184" s="2"/>
      <c r="AA184" s="2">
        <f t="shared" si="17"/>
        <v>5.3063108414854329E-2</v>
      </c>
    </row>
    <row r="185" spans="1:27" x14ac:dyDescent="0.35">
      <c r="A185" s="2">
        <v>2005</v>
      </c>
      <c r="B185" s="2" t="s">
        <v>32</v>
      </c>
      <c r="C185" s="2" t="s">
        <v>21</v>
      </c>
      <c r="D185" s="2" t="s">
        <v>29</v>
      </c>
      <c r="E185" s="2">
        <v>13351</v>
      </c>
      <c r="F185" s="2">
        <v>137527</v>
      </c>
      <c r="G185" s="2">
        <f t="shared" si="18"/>
        <v>9.7079119009358159E-2</v>
      </c>
      <c r="I185" s="2">
        <v>2005</v>
      </c>
      <c r="J185" s="2" t="s">
        <v>32</v>
      </c>
      <c r="K185" s="2" t="s">
        <v>21</v>
      </c>
      <c r="L185" s="2" t="s">
        <v>29</v>
      </c>
      <c r="M185" s="2" t="s">
        <v>23</v>
      </c>
      <c r="N185" s="2">
        <v>851</v>
      </c>
      <c r="O185" s="2">
        <v>137527</v>
      </c>
      <c r="P185" s="2">
        <f t="shared" si="20"/>
        <v>6.1878758352905248</v>
      </c>
      <c r="R185" s="2">
        <f t="shared" si="14"/>
        <v>12500</v>
      </c>
      <c r="S185" s="2">
        <v>1</v>
      </c>
      <c r="T185" s="2">
        <v>0.89</v>
      </c>
      <c r="U185" s="2">
        <v>1.6E-2</v>
      </c>
      <c r="W185" s="2">
        <f t="shared" si="15"/>
        <v>0.83839365452408932</v>
      </c>
      <c r="X185" s="2">
        <f t="shared" si="19"/>
        <v>7.9654387170287916E-2</v>
      </c>
      <c r="Y185" s="2">
        <f t="shared" si="16"/>
        <v>1709.1528396285989</v>
      </c>
      <c r="Z185" s="2">
        <f>SUM(Y179:Y185)/ SUM(E179:E185)</f>
        <v>0.22978152854116504</v>
      </c>
      <c r="AA185" s="2">
        <f t="shared" si="17"/>
        <v>8.4651356899891658E-2</v>
      </c>
    </row>
    <row r="186" spans="1:27" x14ac:dyDescent="0.35">
      <c r="A186" s="2">
        <v>2005</v>
      </c>
      <c r="B186" s="2" t="s">
        <v>32</v>
      </c>
      <c r="C186" s="2" t="s">
        <v>21</v>
      </c>
      <c r="D186" s="2" t="s">
        <v>30</v>
      </c>
      <c r="E186" s="2">
        <v>14856</v>
      </c>
      <c r="F186" s="2">
        <v>88591</v>
      </c>
      <c r="G186" s="2">
        <f t="shared" si="18"/>
        <v>0.16769197774040254</v>
      </c>
      <c r="I186" s="2">
        <v>2005</v>
      </c>
      <c r="J186" s="2" t="s">
        <v>32</v>
      </c>
      <c r="K186" s="2" t="s">
        <v>21</v>
      </c>
      <c r="L186" s="2" t="s">
        <v>30</v>
      </c>
      <c r="M186" s="2" t="s">
        <v>23</v>
      </c>
      <c r="N186" s="2">
        <v>533</v>
      </c>
      <c r="O186" s="2">
        <v>88591</v>
      </c>
      <c r="P186" s="2">
        <f t="shared" si="20"/>
        <v>6.016412502398663</v>
      </c>
      <c r="R186" s="2">
        <f t="shared" si="14"/>
        <v>14323</v>
      </c>
      <c r="S186" s="2">
        <v>1.24</v>
      </c>
      <c r="T186" s="2">
        <v>0.87</v>
      </c>
      <c r="U186" s="2">
        <v>1.6E-2</v>
      </c>
      <c r="W186" s="2">
        <f t="shared" si="15"/>
        <v>0.79389711069418378</v>
      </c>
      <c r="X186" s="2">
        <f t="shared" si="19"/>
        <v>7.3575383256316323E-2</v>
      </c>
      <c r="Y186" s="2">
        <f t="shared" si="16"/>
        <v>1476.9673743802186</v>
      </c>
      <c r="Z186" s="2">
        <f>SUM(Y179:Y186)/ SUM(E179:E186)</f>
        <v>0.21213294774536309</v>
      </c>
      <c r="AA186" s="2">
        <f t="shared" si="17"/>
        <v>0.15102022356243613</v>
      </c>
    </row>
    <row r="187" spans="1:27" x14ac:dyDescent="0.35">
      <c r="A187" s="2">
        <v>2005</v>
      </c>
      <c r="B187" s="2" t="s">
        <v>32</v>
      </c>
      <c r="C187" s="2" t="s">
        <v>31</v>
      </c>
      <c r="D187" s="2" t="s">
        <v>22</v>
      </c>
      <c r="E187" s="2">
        <v>50765</v>
      </c>
      <c r="F187" s="2">
        <v>8218017</v>
      </c>
      <c r="G187" s="2">
        <f t="shared" si="18"/>
        <v>6.1772809669291264E-3</v>
      </c>
      <c r="I187" s="2">
        <v>2005</v>
      </c>
      <c r="J187" s="2" t="s">
        <v>32</v>
      </c>
      <c r="K187" s="2" t="s">
        <v>31</v>
      </c>
      <c r="L187" s="2" t="s">
        <v>22</v>
      </c>
      <c r="M187" s="2" t="s">
        <v>23</v>
      </c>
      <c r="N187" s="2">
        <v>3836</v>
      </c>
      <c r="O187" s="2">
        <v>8218017</v>
      </c>
      <c r="P187" s="2">
        <f t="shared" si="20"/>
        <v>0.46677927290732057</v>
      </c>
      <c r="R187" s="2">
        <f t="shared" si="14"/>
        <v>46929</v>
      </c>
      <c r="S187" s="2">
        <v>0.11</v>
      </c>
      <c r="T187" s="2">
        <v>0.06</v>
      </c>
      <c r="U187" s="2">
        <v>0.29699999999999999</v>
      </c>
      <c r="W187" s="2">
        <f t="shared" si="15"/>
        <v>0.76434257820646512</v>
      </c>
      <c r="X187" s="2">
        <f t="shared" si="19"/>
        <v>0.10054247200376237</v>
      </c>
      <c r="Y187" s="2">
        <f t="shared" si="16"/>
        <v>7650.3757986645651</v>
      </c>
      <c r="Z187" s="2"/>
      <c r="AA187" s="2">
        <f t="shared" si="17"/>
        <v>5.2463537373231813E-3</v>
      </c>
    </row>
    <row r="188" spans="1:27" x14ac:dyDescent="0.35">
      <c r="A188" s="2">
        <v>2005</v>
      </c>
      <c r="B188" s="2" t="s">
        <v>32</v>
      </c>
      <c r="C188" s="2" t="s">
        <v>31</v>
      </c>
      <c r="D188" s="2" t="s">
        <v>24</v>
      </c>
      <c r="E188" s="2">
        <v>62213</v>
      </c>
      <c r="F188" s="2">
        <v>7233416</v>
      </c>
      <c r="G188" s="2">
        <f t="shared" si="18"/>
        <v>8.6007772814393636E-3</v>
      </c>
      <c r="I188" s="2">
        <v>2005</v>
      </c>
      <c r="J188" s="2" t="s">
        <v>32</v>
      </c>
      <c r="K188" s="2" t="s">
        <v>31</v>
      </c>
      <c r="L188" s="2" t="s">
        <v>24</v>
      </c>
      <c r="M188" s="2" t="s">
        <v>23</v>
      </c>
      <c r="N188" s="2">
        <v>6212</v>
      </c>
      <c r="O188" s="2">
        <v>7233416</v>
      </c>
      <c r="P188" s="2">
        <f t="shared" si="20"/>
        <v>0.85879202855193182</v>
      </c>
      <c r="R188" s="2">
        <f t="shared" si="14"/>
        <v>56001</v>
      </c>
      <c r="S188" s="2">
        <v>0.18</v>
      </c>
      <c r="T188" s="2">
        <v>0.05</v>
      </c>
      <c r="U188" s="2">
        <v>0.186</v>
      </c>
      <c r="W188" s="2">
        <f t="shared" si="15"/>
        <v>0.79040327108821629</v>
      </c>
      <c r="X188" s="2">
        <f t="shared" si="19"/>
        <v>0.11861021601586526</v>
      </c>
      <c r="Y188" s="2">
        <f t="shared" si="16"/>
        <v>11552.275827104469</v>
      </c>
      <c r="Z188" s="2"/>
      <c r="AA188" s="2">
        <f t="shared" si="17"/>
        <v>7.0037067096508105E-3</v>
      </c>
    </row>
    <row r="189" spans="1:27" x14ac:dyDescent="0.35">
      <c r="A189" s="2">
        <v>2005</v>
      </c>
      <c r="B189" s="2" t="s">
        <v>32</v>
      </c>
      <c r="C189" s="2" t="s">
        <v>31</v>
      </c>
      <c r="D189" s="2" t="s">
        <v>25</v>
      </c>
      <c r="E189" s="2">
        <v>72059</v>
      </c>
      <c r="F189" s="2">
        <v>5418172</v>
      </c>
      <c r="G189" s="2">
        <f t="shared" si="18"/>
        <v>1.3299503965544099E-2</v>
      </c>
      <c r="I189" s="2">
        <v>2005</v>
      </c>
      <c r="J189" s="2" t="s">
        <v>32</v>
      </c>
      <c r="K189" s="2" t="s">
        <v>31</v>
      </c>
      <c r="L189" s="2" t="s">
        <v>25</v>
      </c>
      <c r="M189" s="2" t="s">
        <v>23</v>
      </c>
      <c r="N189" s="2">
        <v>9305</v>
      </c>
      <c r="O189" s="2">
        <v>5418172</v>
      </c>
      <c r="P189" s="2">
        <f t="shared" si="20"/>
        <v>1.7173688838228096</v>
      </c>
      <c r="R189" s="2">
        <f t="shared" si="14"/>
        <v>62754</v>
      </c>
      <c r="S189" s="2">
        <v>0.31</v>
      </c>
      <c r="T189" s="2">
        <v>0.12</v>
      </c>
      <c r="U189" s="2">
        <v>0.111</v>
      </c>
      <c r="W189" s="2">
        <f t="shared" si="15"/>
        <v>0.81949131434712519</v>
      </c>
      <c r="X189" s="2">
        <f t="shared" si="19"/>
        <v>0.14462725510327776</v>
      </c>
      <c r="Y189" s="2">
        <f t="shared" si="16"/>
        <v>16701.305446751092</v>
      </c>
      <c r="Z189" s="2"/>
      <c r="AA189" s="2">
        <f t="shared" si="17"/>
        <v>1.021704267661656E-2</v>
      </c>
    </row>
    <row r="190" spans="1:27" x14ac:dyDescent="0.35">
      <c r="A190" s="2">
        <v>2005</v>
      </c>
      <c r="B190" s="2" t="s">
        <v>32</v>
      </c>
      <c r="C190" s="2" t="s">
        <v>31</v>
      </c>
      <c r="D190" s="2" t="s">
        <v>26</v>
      </c>
      <c r="E190" s="2">
        <v>82421</v>
      </c>
      <c r="F190" s="2">
        <v>4151108</v>
      </c>
      <c r="G190" s="2">
        <f t="shared" si="18"/>
        <v>1.9855180833647304E-2</v>
      </c>
      <c r="I190" s="2">
        <v>2005</v>
      </c>
      <c r="J190" s="2" t="s">
        <v>32</v>
      </c>
      <c r="K190" s="2" t="s">
        <v>31</v>
      </c>
      <c r="L190" s="2" t="s">
        <v>26</v>
      </c>
      <c r="M190" s="2" t="s">
        <v>23</v>
      </c>
      <c r="N190" s="2">
        <v>11240</v>
      </c>
      <c r="O190" s="2">
        <v>4151108</v>
      </c>
      <c r="P190" s="2">
        <f t="shared" si="20"/>
        <v>2.7077108087768376</v>
      </c>
      <c r="R190" s="2">
        <f t="shared" si="14"/>
        <v>71181</v>
      </c>
      <c r="S190" s="2">
        <v>0.43</v>
      </c>
      <c r="T190" s="2">
        <v>0.22</v>
      </c>
      <c r="U190" s="2">
        <v>7.2999999999999995E-2</v>
      </c>
      <c r="W190" s="2">
        <f t="shared" si="15"/>
        <v>0.84119426690391452</v>
      </c>
      <c r="X190" s="2">
        <f t="shared" si="19"/>
        <v>0.15318488390865229</v>
      </c>
      <c r="Y190" s="2">
        <f t="shared" si="16"/>
        <v>20358.876781501778</v>
      </c>
      <c r="Z190" s="2"/>
      <c r="AA190" s="2">
        <f t="shared" si="17"/>
        <v>1.4950736819783591E-2</v>
      </c>
    </row>
    <row r="191" spans="1:27" x14ac:dyDescent="0.35">
      <c r="A191" s="2">
        <v>2005</v>
      </c>
      <c r="B191" s="2" t="s">
        <v>32</v>
      </c>
      <c r="C191" s="2" t="s">
        <v>31</v>
      </c>
      <c r="D191" s="2" t="s">
        <v>27</v>
      </c>
      <c r="E191" s="2">
        <v>107129</v>
      </c>
      <c r="F191" s="2">
        <v>3395798</v>
      </c>
      <c r="G191" s="2">
        <f t="shared" si="18"/>
        <v>3.1547518433075232E-2</v>
      </c>
      <c r="I191" s="2">
        <v>2005</v>
      </c>
      <c r="J191" s="2" t="s">
        <v>32</v>
      </c>
      <c r="K191" s="2" t="s">
        <v>31</v>
      </c>
      <c r="L191" s="2" t="s">
        <v>27</v>
      </c>
      <c r="M191" s="2" t="s">
        <v>23</v>
      </c>
      <c r="N191" s="2">
        <v>13398</v>
      </c>
      <c r="O191" s="2">
        <v>3395798</v>
      </c>
      <c r="P191" s="2">
        <f t="shared" si="20"/>
        <v>3.9454643650770747</v>
      </c>
      <c r="R191" s="2">
        <f t="shared" si="14"/>
        <v>93731</v>
      </c>
      <c r="S191" s="2">
        <v>0.63</v>
      </c>
      <c r="T191" s="2">
        <v>0.35</v>
      </c>
      <c r="U191" s="2">
        <v>4.5999999999999999E-2</v>
      </c>
      <c r="W191" s="2">
        <f t="shared" si="15"/>
        <v>0.84032297805642631</v>
      </c>
      <c r="X191" s="2">
        <f t="shared" si="19"/>
        <v>0.14145085989854042</v>
      </c>
      <c r="Y191" s="2">
        <f t="shared" si="16"/>
        <v>24516.977809150092</v>
      </c>
      <c r="Z191" s="2"/>
      <c r="AA191" s="2">
        <f t="shared" si="17"/>
        <v>2.4327719785113812E-2</v>
      </c>
    </row>
    <row r="192" spans="1:27" x14ac:dyDescent="0.35">
      <c r="A192" s="2">
        <v>2005</v>
      </c>
      <c r="B192" s="2" t="s">
        <v>32</v>
      </c>
      <c r="C192" s="2" t="s">
        <v>31</v>
      </c>
      <c r="D192" s="2" t="s">
        <v>28</v>
      </c>
      <c r="E192" s="2">
        <v>141070</v>
      </c>
      <c r="F192" s="2">
        <v>2829825</v>
      </c>
      <c r="G192" s="2">
        <f t="shared" si="18"/>
        <v>4.9851139204721139E-2</v>
      </c>
      <c r="I192" s="2">
        <v>2005</v>
      </c>
      <c r="J192" s="2" t="s">
        <v>32</v>
      </c>
      <c r="K192" s="2" t="s">
        <v>31</v>
      </c>
      <c r="L192" s="2" t="s">
        <v>28</v>
      </c>
      <c r="M192" s="2" t="s">
        <v>23</v>
      </c>
      <c r="N192" s="2">
        <v>14011</v>
      </c>
      <c r="O192" s="2">
        <v>2829825</v>
      </c>
      <c r="P192" s="2">
        <f t="shared" si="20"/>
        <v>4.9511895611919465</v>
      </c>
      <c r="R192" s="2">
        <f t="shared" si="14"/>
        <v>127059</v>
      </c>
      <c r="S192" s="2">
        <v>0.77</v>
      </c>
      <c r="T192" s="2">
        <v>0.52</v>
      </c>
      <c r="U192" s="2">
        <v>2.7E-2</v>
      </c>
      <c r="W192" s="2">
        <f t="shared" si="15"/>
        <v>0.84448181785739762</v>
      </c>
      <c r="X192" s="2">
        <f t="shared" si="19"/>
        <v>0.10675297994274086</v>
      </c>
      <c r="Y192" s="2">
        <f t="shared" si="16"/>
        <v>25395.961628544712</v>
      </c>
      <c r="Z192" s="2"/>
      <c r="AA192" s="2">
        <f t="shared" si="17"/>
        <v>4.0876746219803445E-2</v>
      </c>
    </row>
    <row r="193" spans="1:27" x14ac:dyDescent="0.35">
      <c r="A193" s="2">
        <v>2005</v>
      </c>
      <c r="B193" s="2" t="s">
        <v>32</v>
      </c>
      <c r="C193" s="2" t="s">
        <v>31</v>
      </c>
      <c r="D193" s="2" t="s">
        <v>29</v>
      </c>
      <c r="E193" s="2">
        <v>159158</v>
      </c>
      <c r="F193" s="2">
        <v>1952437</v>
      </c>
      <c r="G193" s="2">
        <f t="shared" si="18"/>
        <v>8.1517611067604231E-2</v>
      </c>
      <c r="I193" s="2">
        <v>2005</v>
      </c>
      <c r="J193" s="2" t="s">
        <v>32</v>
      </c>
      <c r="K193" s="2" t="s">
        <v>31</v>
      </c>
      <c r="L193" s="2" t="s">
        <v>29</v>
      </c>
      <c r="M193" s="2" t="s">
        <v>23</v>
      </c>
      <c r="N193" s="2">
        <v>10595</v>
      </c>
      <c r="O193" s="2">
        <v>1952437</v>
      </c>
      <c r="P193" s="2">
        <f t="shared" si="20"/>
        <v>5.4265515353376319</v>
      </c>
      <c r="R193" s="2">
        <f t="shared" si="14"/>
        <v>148563</v>
      </c>
      <c r="S193" s="2">
        <v>1</v>
      </c>
      <c r="T193" s="2">
        <v>0.89</v>
      </c>
      <c r="U193" s="2">
        <v>1.6E-2</v>
      </c>
      <c r="W193" s="2">
        <f t="shared" si="15"/>
        <v>0.81572090608777725</v>
      </c>
      <c r="X193" s="2">
        <f t="shared" si="19"/>
        <v>6.8374924338186954E-2</v>
      </c>
      <c r="Y193" s="2">
        <f t="shared" si="16"/>
        <v>18800.546884454066</v>
      </c>
      <c r="Z193" s="2">
        <f>SUM(Y187:Y193)/ SUM(E187:E193)</f>
        <v>0.18520086271966507</v>
      </c>
      <c r="AA193" s="2">
        <f t="shared" si="17"/>
        <v>7.1888339093935397E-2</v>
      </c>
    </row>
    <row r="194" spans="1:27" x14ac:dyDescent="0.35">
      <c r="A194" s="2">
        <v>2005</v>
      </c>
      <c r="B194" s="2" t="s">
        <v>32</v>
      </c>
      <c r="C194" s="2" t="s">
        <v>31</v>
      </c>
      <c r="D194" s="2" t="s">
        <v>30</v>
      </c>
      <c r="E194" s="2">
        <v>218990</v>
      </c>
      <c r="F194" s="2">
        <v>1311843</v>
      </c>
      <c r="G194" s="2">
        <f t="shared" si="18"/>
        <v>0.16693308574272989</v>
      </c>
      <c r="I194" s="2">
        <v>2005</v>
      </c>
      <c r="J194" s="2" t="s">
        <v>32</v>
      </c>
      <c r="K194" s="2" t="s">
        <v>31</v>
      </c>
      <c r="L194" s="2" t="s">
        <v>30</v>
      </c>
      <c r="M194" s="2" t="s">
        <v>23</v>
      </c>
      <c r="N194" s="2">
        <v>6790</v>
      </c>
      <c r="O194" s="2">
        <v>1311843</v>
      </c>
      <c r="P194" s="2">
        <f t="shared" si="20"/>
        <v>5.1759242531309013</v>
      </c>
      <c r="R194" s="2">
        <f t="shared" si="14"/>
        <v>212200</v>
      </c>
      <c r="S194" s="2">
        <v>1.24</v>
      </c>
      <c r="T194" s="2">
        <v>0.87</v>
      </c>
      <c r="U194" s="2">
        <v>1.6E-2</v>
      </c>
      <c r="W194" s="2">
        <f t="shared" si="15"/>
        <v>0.76042926067746686</v>
      </c>
      <c r="X194" s="2">
        <f t="shared" si="19"/>
        <v>6.1032853416625177E-2</v>
      </c>
      <c r="Y194" s="2">
        <f t="shared" si="16"/>
        <v>18114.486175007863</v>
      </c>
      <c r="Z194" s="2">
        <f>SUM(Y187:Y194)/ SUM(E187:E194)</f>
        <v>0.16009174971182602</v>
      </c>
      <c r="AA194" s="2">
        <f t="shared" si="17"/>
        <v>0.15312466036331493</v>
      </c>
    </row>
    <row r="195" spans="1:27" x14ac:dyDescent="0.35">
      <c r="A195" s="2">
        <v>2006</v>
      </c>
      <c r="B195" s="2" t="s">
        <v>20</v>
      </c>
      <c r="C195" s="2" t="s">
        <v>21</v>
      </c>
      <c r="D195" s="2" t="s">
        <v>22</v>
      </c>
      <c r="E195" s="2">
        <v>8444</v>
      </c>
      <c r="F195" s="2">
        <v>1310132</v>
      </c>
      <c r="G195" s="2">
        <f t="shared" si="18"/>
        <v>6.4451520915449739E-3</v>
      </c>
      <c r="I195" s="2">
        <v>2006</v>
      </c>
      <c r="J195" s="2" t="s">
        <v>20</v>
      </c>
      <c r="K195" s="2" t="s">
        <v>21</v>
      </c>
      <c r="L195" s="2" t="s">
        <v>22</v>
      </c>
      <c r="M195" s="2" t="s">
        <v>23</v>
      </c>
      <c r="N195" s="2">
        <v>588</v>
      </c>
      <c r="O195" s="2">
        <v>1310132</v>
      </c>
      <c r="P195" s="2">
        <f t="shared" si="20"/>
        <v>0.4488097382553819</v>
      </c>
      <c r="R195" s="2">
        <f t="shared" ref="R195:R258" si="21">E195-N195</f>
        <v>7856</v>
      </c>
      <c r="S195" s="2">
        <v>0.11</v>
      </c>
      <c r="T195" s="2">
        <v>0.06</v>
      </c>
      <c r="U195" s="2">
        <v>0.20699999999999999</v>
      </c>
      <c r="W195" s="2">
        <f t="shared" ref="W195:W258" si="22">(P195-S195)/(P195)</f>
        <v>0.75490727891156462</v>
      </c>
      <c r="X195" s="2">
        <f t="shared" si="19"/>
        <v>6.7730754335072349E-2</v>
      </c>
      <c r="Y195" s="2">
        <f t="shared" ref="Y195:Y258" si="23">N195*W195+R195*X195</f>
        <v>975.97828605632844</v>
      </c>
      <c r="Z195" s="2"/>
      <c r="AA195" s="2">
        <f t="shared" ref="AA195:AA258" si="24">(E195-Y195)/F195</f>
        <v>5.700205562449945E-3</v>
      </c>
    </row>
    <row r="196" spans="1:27" x14ac:dyDescent="0.35">
      <c r="A196" s="2">
        <v>2006</v>
      </c>
      <c r="B196" s="2" t="s">
        <v>20</v>
      </c>
      <c r="C196" s="2" t="s">
        <v>21</v>
      </c>
      <c r="D196" s="2" t="s">
        <v>24</v>
      </c>
      <c r="E196" s="2">
        <v>9614</v>
      </c>
      <c r="F196" s="2">
        <v>1080259</v>
      </c>
      <c r="G196" s="2">
        <f t="shared" ref="G196:G259" si="25">E196/F196</f>
        <v>8.8997175677314414E-3</v>
      </c>
      <c r="I196" s="2">
        <v>2006</v>
      </c>
      <c r="J196" s="2" t="s">
        <v>20</v>
      </c>
      <c r="K196" s="2" t="s">
        <v>21</v>
      </c>
      <c r="L196" s="2" t="s">
        <v>24</v>
      </c>
      <c r="M196" s="2" t="s">
        <v>23</v>
      </c>
      <c r="N196" s="2">
        <v>660</v>
      </c>
      <c r="O196" s="2">
        <v>1080259</v>
      </c>
      <c r="P196" s="2">
        <f t="shared" si="20"/>
        <v>0.61096459275044224</v>
      </c>
      <c r="R196" s="2">
        <f t="shared" si="21"/>
        <v>8954</v>
      </c>
      <c r="S196" s="2">
        <v>0.13</v>
      </c>
      <c r="T196" s="2">
        <v>7.0000000000000007E-2</v>
      </c>
      <c r="U196" s="2">
        <v>0.17499999999999999</v>
      </c>
      <c r="W196" s="2">
        <f t="shared" si="22"/>
        <v>0.78722171212121206</v>
      </c>
      <c r="X196" s="2">
        <f t="shared" ref="X196:X259" si="26">(EXP(U196*P196)-EXP(U196*S196))/(EXP(U196*VALUE(P196)))</f>
        <v>8.072393423288142E-2</v>
      </c>
      <c r="Y196" s="2">
        <f t="shared" si="23"/>
        <v>1242.3684371212203</v>
      </c>
      <c r="Z196" s="2"/>
      <c r="AA196" s="2">
        <f t="shared" si="24"/>
        <v>7.7496522249560331E-3</v>
      </c>
    </row>
    <row r="197" spans="1:27" x14ac:dyDescent="0.35">
      <c r="A197" s="2">
        <v>2006</v>
      </c>
      <c r="B197" s="2" t="s">
        <v>20</v>
      </c>
      <c r="C197" s="2" t="s">
        <v>21</v>
      </c>
      <c r="D197" s="2" t="s">
        <v>25</v>
      </c>
      <c r="E197" s="2">
        <v>9584</v>
      </c>
      <c r="F197" s="2">
        <v>743039</v>
      </c>
      <c r="G197" s="2">
        <f t="shared" si="25"/>
        <v>1.2898380838690836E-2</v>
      </c>
      <c r="I197" s="2">
        <v>2006</v>
      </c>
      <c r="J197" s="2" t="s">
        <v>20</v>
      </c>
      <c r="K197" s="2" t="s">
        <v>21</v>
      </c>
      <c r="L197" s="2" t="s">
        <v>25</v>
      </c>
      <c r="M197" s="2" t="s">
        <v>23</v>
      </c>
      <c r="N197" s="2">
        <v>813</v>
      </c>
      <c r="O197" s="2">
        <v>743039</v>
      </c>
      <c r="P197" s="2">
        <f t="shared" ref="P197:P260" si="27">N197/O197*1000</f>
        <v>1.0941552193088113</v>
      </c>
      <c r="R197" s="2">
        <f t="shared" si="21"/>
        <v>8771</v>
      </c>
      <c r="S197" s="2">
        <v>0.2</v>
      </c>
      <c r="T197" s="2">
        <v>0.12</v>
      </c>
      <c r="U197" s="2">
        <v>8.6999999999999994E-2</v>
      </c>
      <c r="W197" s="2">
        <f t="shared" si="22"/>
        <v>0.81721057810578102</v>
      </c>
      <c r="X197" s="2">
        <f t="shared" si="26"/>
        <v>7.4842702041505046E-2</v>
      </c>
      <c r="Y197" s="2">
        <f t="shared" si="23"/>
        <v>1320.8375396060408</v>
      </c>
      <c r="Z197" s="2"/>
      <c r="AA197" s="2">
        <f t="shared" si="24"/>
        <v>1.1120765478519916E-2</v>
      </c>
    </row>
    <row r="198" spans="1:27" x14ac:dyDescent="0.35">
      <c r="A198" s="2">
        <v>2006</v>
      </c>
      <c r="B198" s="2" t="s">
        <v>20</v>
      </c>
      <c r="C198" s="2" t="s">
        <v>21</v>
      </c>
      <c r="D198" s="2" t="s">
        <v>26</v>
      </c>
      <c r="E198" s="2">
        <v>10839</v>
      </c>
      <c r="F198" s="2">
        <v>592001</v>
      </c>
      <c r="G198" s="2">
        <f t="shared" si="25"/>
        <v>1.8309090694103556E-2</v>
      </c>
      <c r="I198" s="2">
        <v>2006</v>
      </c>
      <c r="J198" s="2" t="s">
        <v>20</v>
      </c>
      <c r="K198" s="2" t="s">
        <v>21</v>
      </c>
      <c r="L198" s="2" t="s">
        <v>26</v>
      </c>
      <c r="M198" s="2" t="s">
        <v>23</v>
      </c>
      <c r="N198" s="2">
        <v>914</v>
      </c>
      <c r="O198" s="2">
        <v>592001</v>
      </c>
      <c r="P198" s="2">
        <f t="shared" si="27"/>
        <v>1.5439163109521774</v>
      </c>
      <c r="R198" s="2">
        <f t="shared" si="21"/>
        <v>9925</v>
      </c>
      <c r="S198" s="2">
        <v>0.25</v>
      </c>
      <c r="T198" s="2">
        <v>0.17</v>
      </c>
      <c r="U198" s="2">
        <v>8.5000000000000006E-2</v>
      </c>
      <c r="W198" s="2">
        <f t="shared" si="22"/>
        <v>0.83807412472647702</v>
      </c>
      <c r="X198" s="2">
        <f t="shared" si="26"/>
        <v>0.10415053365294248</v>
      </c>
      <c r="Y198" s="2">
        <f t="shared" si="23"/>
        <v>1799.693796505454</v>
      </c>
      <c r="Z198" s="2"/>
      <c r="AA198" s="2">
        <f t="shared" si="24"/>
        <v>1.5269072524361525E-2</v>
      </c>
    </row>
    <row r="199" spans="1:27" x14ac:dyDescent="0.35">
      <c r="A199" s="2">
        <v>2006</v>
      </c>
      <c r="B199" s="2" t="s">
        <v>20</v>
      </c>
      <c r="C199" s="2" t="s">
        <v>21</v>
      </c>
      <c r="D199" s="2" t="s">
        <v>27</v>
      </c>
      <c r="E199" s="2">
        <v>12700</v>
      </c>
      <c r="F199" s="2">
        <v>479835</v>
      </c>
      <c r="G199" s="2">
        <f t="shared" si="25"/>
        <v>2.6467431512915897E-2</v>
      </c>
      <c r="I199" s="2">
        <v>2006</v>
      </c>
      <c r="J199" s="2" t="s">
        <v>20</v>
      </c>
      <c r="K199" s="2" t="s">
        <v>21</v>
      </c>
      <c r="L199" s="2" t="s">
        <v>27</v>
      </c>
      <c r="M199" s="2" t="s">
        <v>23</v>
      </c>
      <c r="N199" s="2">
        <v>968</v>
      </c>
      <c r="O199" s="2">
        <v>479835</v>
      </c>
      <c r="P199" s="2">
        <f t="shared" si="27"/>
        <v>2.0173601342128027</v>
      </c>
      <c r="R199" s="2">
        <f t="shared" si="21"/>
        <v>11732</v>
      </c>
      <c r="S199" s="2">
        <v>0.34</v>
      </c>
      <c r="T199" s="2">
        <v>0.31</v>
      </c>
      <c r="U199" s="2">
        <v>6.9000000000000006E-2</v>
      </c>
      <c r="W199" s="2">
        <f t="shared" si="22"/>
        <v>0.83146291322314048</v>
      </c>
      <c r="X199" s="2">
        <f t="shared" si="26"/>
        <v>0.10929130736365392</v>
      </c>
      <c r="Y199" s="2">
        <f t="shared" si="23"/>
        <v>2087.0617179903875</v>
      </c>
      <c r="Z199" s="2"/>
      <c r="AA199" s="2">
        <f t="shared" si="24"/>
        <v>2.211789111258998E-2</v>
      </c>
    </row>
    <row r="200" spans="1:27" x14ac:dyDescent="0.35">
      <c r="A200" s="2">
        <v>2006</v>
      </c>
      <c r="B200" s="2" t="s">
        <v>20</v>
      </c>
      <c r="C200" s="2" t="s">
        <v>21</v>
      </c>
      <c r="D200" s="2" t="s">
        <v>28</v>
      </c>
      <c r="E200" s="2">
        <v>15116</v>
      </c>
      <c r="F200" s="2">
        <v>377234</v>
      </c>
      <c r="G200" s="2">
        <f t="shared" si="25"/>
        <v>4.0070619297306181E-2</v>
      </c>
      <c r="I200" s="2">
        <v>2006</v>
      </c>
      <c r="J200" s="2" t="s">
        <v>20</v>
      </c>
      <c r="K200" s="2" t="s">
        <v>21</v>
      </c>
      <c r="L200" s="2" t="s">
        <v>28</v>
      </c>
      <c r="M200" s="2" t="s">
        <v>23</v>
      </c>
      <c r="N200" s="2">
        <v>902</v>
      </c>
      <c r="O200" s="2">
        <v>377234</v>
      </c>
      <c r="P200" s="2">
        <f t="shared" si="27"/>
        <v>2.3910888202017846</v>
      </c>
      <c r="R200" s="2">
        <f t="shared" si="21"/>
        <v>14214</v>
      </c>
      <c r="S200" s="2">
        <v>0.43</v>
      </c>
      <c r="T200" s="2">
        <v>0.33</v>
      </c>
      <c r="U200" s="2">
        <v>5.6000000000000001E-2</v>
      </c>
      <c r="W200" s="2">
        <f t="shared" si="22"/>
        <v>0.82016560975609754</v>
      </c>
      <c r="X200" s="2">
        <f t="shared" si="26"/>
        <v>0.10400547268327413</v>
      </c>
      <c r="Y200" s="2">
        <f t="shared" si="23"/>
        <v>2218.1231687200584</v>
      </c>
      <c r="Z200" s="2"/>
      <c r="AA200" s="2">
        <f t="shared" si="24"/>
        <v>3.4190653099349322E-2</v>
      </c>
    </row>
    <row r="201" spans="1:27" x14ac:dyDescent="0.35">
      <c r="A201" s="2">
        <v>2006</v>
      </c>
      <c r="B201" s="2" t="s">
        <v>20</v>
      </c>
      <c r="C201" s="2" t="s">
        <v>21</v>
      </c>
      <c r="D201" s="2" t="s">
        <v>29</v>
      </c>
      <c r="E201" s="2">
        <v>17564</v>
      </c>
      <c r="F201" s="2">
        <v>270865</v>
      </c>
      <c r="G201" s="2">
        <f t="shared" si="25"/>
        <v>6.484411053476824E-2</v>
      </c>
      <c r="I201" s="2">
        <v>2006</v>
      </c>
      <c r="J201" s="2" t="s">
        <v>20</v>
      </c>
      <c r="K201" s="2" t="s">
        <v>21</v>
      </c>
      <c r="L201" s="2" t="s">
        <v>29</v>
      </c>
      <c r="M201" s="2" t="s">
        <v>23</v>
      </c>
      <c r="N201" s="2">
        <v>731</v>
      </c>
      <c r="O201" s="2">
        <v>270865</v>
      </c>
      <c r="P201" s="2">
        <f t="shared" si="27"/>
        <v>2.6987613755930075</v>
      </c>
      <c r="R201" s="2">
        <f t="shared" si="21"/>
        <v>16833</v>
      </c>
      <c r="S201" s="2">
        <v>0.85</v>
      </c>
      <c r="T201" s="2">
        <v>0.57999999999999996</v>
      </c>
      <c r="U201" s="2">
        <v>3.9E-2</v>
      </c>
      <c r="W201" s="2">
        <f t="shared" si="22"/>
        <v>0.68504069767441855</v>
      </c>
      <c r="X201" s="2">
        <f t="shared" si="26"/>
        <v>6.9563728458859345E-2</v>
      </c>
      <c r="Y201" s="2">
        <f t="shared" si="23"/>
        <v>1671.7309911479792</v>
      </c>
      <c r="Z201" s="2">
        <f>SUM(Y195:Y201)/ SUM(E195:E201)</f>
        <v>0.13493511807809908</v>
      </c>
      <c r="AA201" s="2">
        <f t="shared" si="24"/>
        <v>5.867228696528537E-2</v>
      </c>
    </row>
    <row r="202" spans="1:27" x14ac:dyDescent="0.35">
      <c r="A202" s="2">
        <v>2006</v>
      </c>
      <c r="B202" s="2" t="s">
        <v>20</v>
      </c>
      <c r="C202" s="2" t="s">
        <v>21</v>
      </c>
      <c r="D202" s="2" t="s">
        <v>30</v>
      </c>
      <c r="E202" s="2">
        <v>33364</v>
      </c>
      <c r="F202" s="2">
        <v>246500</v>
      </c>
      <c r="G202" s="2">
        <f t="shared" si="25"/>
        <v>0.13535091277890465</v>
      </c>
      <c r="I202" s="2">
        <v>2006</v>
      </c>
      <c r="J202" s="2" t="s">
        <v>20</v>
      </c>
      <c r="K202" s="2" t="s">
        <v>21</v>
      </c>
      <c r="L202" s="2" t="s">
        <v>30</v>
      </c>
      <c r="M202" s="2" t="s">
        <v>23</v>
      </c>
      <c r="N202" s="2">
        <v>525</v>
      </c>
      <c r="O202" s="2">
        <v>246500</v>
      </c>
      <c r="P202" s="2">
        <f t="shared" si="27"/>
        <v>2.1298174442190669</v>
      </c>
      <c r="R202" s="2">
        <f t="shared" si="21"/>
        <v>32839</v>
      </c>
      <c r="S202" s="2">
        <v>0.89</v>
      </c>
      <c r="T202" s="2">
        <v>0.61</v>
      </c>
      <c r="U202" s="2">
        <v>3.9E-2</v>
      </c>
      <c r="W202" s="2">
        <f t="shared" si="22"/>
        <v>0.58212380952380949</v>
      </c>
      <c r="X202" s="2">
        <f t="shared" si="26"/>
        <v>4.7202495745327255E-2</v>
      </c>
      <c r="Y202" s="2">
        <f t="shared" si="23"/>
        <v>1855.6977577808018</v>
      </c>
      <c r="Z202" s="2">
        <f>SUM(Y195:Y202)/ SUM(E195:E202)</f>
        <v>0.11236077368247617</v>
      </c>
      <c r="AA202" s="2">
        <f t="shared" si="24"/>
        <v>0.12782272714896226</v>
      </c>
    </row>
    <row r="203" spans="1:27" x14ac:dyDescent="0.35">
      <c r="A203" s="2">
        <v>2006</v>
      </c>
      <c r="B203" s="2" t="s">
        <v>20</v>
      </c>
      <c r="C203" s="2" t="s">
        <v>31</v>
      </c>
      <c r="D203" s="2" t="s">
        <v>22</v>
      </c>
      <c r="E203" s="2">
        <v>29900</v>
      </c>
      <c r="F203" s="2">
        <v>8579327</v>
      </c>
      <c r="G203" s="2">
        <f t="shared" si="25"/>
        <v>3.4851218516324181E-3</v>
      </c>
      <c r="I203" s="2">
        <v>2006</v>
      </c>
      <c r="J203" s="2" t="s">
        <v>20</v>
      </c>
      <c r="K203" s="2" t="s">
        <v>31</v>
      </c>
      <c r="L203" s="2" t="s">
        <v>22</v>
      </c>
      <c r="M203" s="2" t="s">
        <v>23</v>
      </c>
      <c r="N203" s="2">
        <v>2637</v>
      </c>
      <c r="O203" s="2">
        <v>8579327</v>
      </c>
      <c r="P203" s="2">
        <f t="shared" si="27"/>
        <v>0.30736676664731394</v>
      </c>
      <c r="R203" s="2">
        <f t="shared" si="21"/>
        <v>27263</v>
      </c>
      <c r="S203" s="2">
        <v>0.11</v>
      </c>
      <c r="T203" s="2">
        <v>0.06</v>
      </c>
      <c r="U203" s="2">
        <v>0.20699999999999999</v>
      </c>
      <c r="W203" s="2">
        <f t="shared" si="22"/>
        <v>0.64212136139552523</v>
      </c>
      <c r="X203" s="2">
        <f t="shared" si="26"/>
        <v>4.0031608608331049E-2</v>
      </c>
      <c r="Y203" s="2">
        <f t="shared" si="23"/>
        <v>2784.6557754889295</v>
      </c>
      <c r="Z203" s="2"/>
      <c r="AA203" s="2">
        <f t="shared" si="24"/>
        <v>3.1605444371698467E-3</v>
      </c>
    </row>
    <row r="204" spans="1:27" x14ac:dyDescent="0.35">
      <c r="A204" s="2">
        <v>2006</v>
      </c>
      <c r="B204" s="2" t="s">
        <v>20</v>
      </c>
      <c r="C204" s="2" t="s">
        <v>31</v>
      </c>
      <c r="D204" s="2" t="s">
        <v>24</v>
      </c>
      <c r="E204" s="2">
        <v>40527</v>
      </c>
      <c r="F204" s="2">
        <v>7875440</v>
      </c>
      <c r="G204" s="2">
        <f t="shared" si="25"/>
        <v>5.1459981918470588E-3</v>
      </c>
      <c r="I204" s="2">
        <v>2006</v>
      </c>
      <c r="J204" s="2" t="s">
        <v>20</v>
      </c>
      <c r="K204" s="2" t="s">
        <v>31</v>
      </c>
      <c r="L204" s="2" t="s">
        <v>24</v>
      </c>
      <c r="M204" s="2" t="s">
        <v>23</v>
      </c>
      <c r="N204" s="2">
        <v>4485</v>
      </c>
      <c r="O204" s="2">
        <v>7875440</v>
      </c>
      <c r="P204" s="2">
        <f t="shared" si="27"/>
        <v>0.5694919902887966</v>
      </c>
      <c r="R204" s="2">
        <f t="shared" si="21"/>
        <v>36042</v>
      </c>
      <c r="S204" s="2">
        <v>0.13</v>
      </c>
      <c r="T204" s="2">
        <v>7.0000000000000007E-2</v>
      </c>
      <c r="U204" s="2">
        <v>0.17499999999999999</v>
      </c>
      <c r="W204" s="2">
        <f t="shared" si="22"/>
        <v>0.77172637681159417</v>
      </c>
      <c r="X204" s="2">
        <f t="shared" si="26"/>
        <v>7.4027829553006311E-2</v>
      </c>
      <c r="Y204" s="2">
        <f t="shared" si="23"/>
        <v>6129.3038327494532</v>
      </c>
      <c r="Z204" s="2"/>
      <c r="AA204" s="2">
        <f t="shared" si="24"/>
        <v>4.3677173805210315E-3</v>
      </c>
    </row>
    <row r="205" spans="1:27" x14ac:dyDescent="0.35">
      <c r="A205" s="2">
        <v>2006</v>
      </c>
      <c r="B205" s="2" t="s">
        <v>20</v>
      </c>
      <c r="C205" s="2" t="s">
        <v>31</v>
      </c>
      <c r="D205" s="2" t="s">
        <v>25</v>
      </c>
      <c r="E205" s="2">
        <v>49420</v>
      </c>
      <c r="F205" s="2">
        <v>5965448</v>
      </c>
      <c r="G205" s="2">
        <f t="shared" si="25"/>
        <v>8.2843736128451716E-3</v>
      </c>
      <c r="I205" s="2">
        <v>2006</v>
      </c>
      <c r="J205" s="2" t="s">
        <v>20</v>
      </c>
      <c r="K205" s="2" t="s">
        <v>31</v>
      </c>
      <c r="L205" s="2" t="s">
        <v>25</v>
      </c>
      <c r="M205" s="2" t="s">
        <v>23</v>
      </c>
      <c r="N205" s="2">
        <v>6571</v>
      </c>
      <c r="O205" s="2">
        <v>5965448</v>
      </c>
      <c r="P205" s="2">
        <f t="shared" si="27"/>
        <v>1.1015098949819024</v>
      </c>
      <c r="R205" s="2">
        <f t="shared" si="21"/>
        <v>42849</v>
      </c>
      <c r="S205" s="2">
        <v>0.2</v>
      </c>
      <c r="T205" s="2">
        <v>0.12</v>
      </c>
      <c r="U205" s="2">
        <v>8.6999999999999994E-2</v>
      </c>
      <c r="W205" s="2">
        <f t="shared" si="22"/>
        <v>0.81843104550296764</v>
      </c>
      <c r="X205" s="2">
        <f t="shared" si="26"/>
        <v>7.5434480867424394E-2</v>
      </c>
      <c r="Y205" s="2">
        <f t="shared" si="23"/>
        <v>8610.2024706882694</v>
      </c>
      <c r="Z205" s="2"/>
      <c r="AA205" s="2">
        <f t="shared" si="24"/>
        <v>6.8410281221647955E-3</v>
      </c>
    </row>
    <row r="206" spans="1:27" x14ac:dyDescent="0.35">
      <c r="A206" s="2">
        <v>2006</v>
      </c>
      <c r="B206" s="2" t="s">
        <v>20</v>
      </c>
      <c r="C206" s="2" t="s">
        <v>31</v>
      </c>
      <c r="D206" s="2" t="s">
        <v>26</v>
      </c>
      <c r="E206" s="2">
        <v>60219</v>
      </c>
      <c r="F206" s="2">
        <v>4750968</v>
      </c>
      <c r="G206" s="2">
        <f t="shared" si="25"/>
        <v>1.2675101158332366E-2</v>
      </c>
      <c r="I206" s="2">
        <v>2006</v>
      </c>
      <c r="J206" s="2" t="s">
        <v>20</v>
      </c>
      <c r="K206" s="2" t="s">
        <v>31</v>
      </c>
      <c r="L206" s="2" t="s">
        <v>26</v>
      </c>
      <c r="M206" s="2" t="s">
        <v>23</v>
      </c>
      <c r="N206" s="2">
        <v>8237</v>
      </c>
      <c r="O206" s="2">
        <v>4750968</v>
      </c>
      <c r="P206" s="2">
        <f t="shared" si="27"/>
        <v>1.7337519427619803</v>
      </c>
      <c r="R206" s="2">
        <f t="shared" si="21"/>
        <v>51982</v>
      </c>
      <c r="S206" s="2">
        <v>0.25</v>
      </c>
      <c r="T206" s="2">
        <v>0.17</v>
      </c>
      <c r="U206" s="2">
        <v>8.5000000000000006E-2</v>
      </c>
      <c r="W206" s="2">
        <f t="shared" si="22"/>
        <v>0.85580405487434741</v>
      </c>
      <c r="X206" s="2">
        <f t="shared" si="26"/>
        <v>0.11848998433177639</v>
      </c>
      <c r="Y206" s="2">
        <f t="shared" si="23"/>
        <v>13208.6043655344</v>
      </c>
      <c r="Z206" s="2"/>
      <c r="AA206" s="2">
        <f t="shared" si="24"/>
        <v>9.8949089184489566E-3</v>
      </c>
    </row>
    <row r="207" spans="1:27" x14ac:dyDescent="0.35">
      <c r="A207" s="2">
        <v>2006</v>
      </c>
      <c r="B207" s="2" t="s">
        <v>20</v>
      </c>
      <c r="C207" s="2" t="s">
        <v>31</v>
      </c>
      <c r="D207" s="2" t="s">
        <v>27</v>
      </c>
      <c r="E207" s="2">
        <v>83434</v>
      </c>
      <c r="F207" s="2">
        <v>4054078</v>
      </c>
      <c r="G207" s="2">
        <f t="shared" si="25"/>
        <v>2.0580265105900775E-2</v>
      </c>
      <c r="I207" s="2">
        <v>2006</v>
      </c>
      <c r="J207" s="2" t="s">
        <v>20</v>
      </c>
      <c r="K207" s="2" t="s">
        <v>31</v>
      </c>
      <c r="L207" s="2" t="s">
        <v>27</v>
      </c>
      <c r="M207" s="2" t="s">
        <v>23</v>
      </c>
      <c r="N207" s="2">
        <v>9668</v>
      </c>
      <c r="O207" s="2">
        <v>4054078</v>
      </c>
      <c r="P207" s="2">
        <f t="shared" si="27"/>
        <v>2.3847592473553791</v>
      </c>
      <c r="R207" s="2">
        <f t="shared" si="21"/>
        <v>73766</v>
      </c>
      <c r="S207" s="2">
        <v>0.34</v>
      </c>
      <c r="T207" s="2">
        <v>0.31</v>
      </c>
      <c r="U207" s="2">
        <v>6.9000000000000006E-2</v>
      </c>
      <c r="W207" s="2">
        <f t="shared" si="22"/>
        <v>0.85742795614398026</v>
      </c>
      <c r="X207" s="2">
        <f t="shared" si="26"/>
        <v>0.13158744900184097</v>
      </c>
      <c r="Y207" s="2">
        <f t="shared" si="23"/>
        <v>17996.293243069802</v>
      </c>
      <c r="Z207" s="2"/>
      <c r="AA207" s="2">
        <f t="shared" si="24"/>
        <v>1.6141205659321357E-2</v>
      </c>
    </row>
    <row r="208" spans="1:27" x14ac:dyDescent="0.35">
      <c r="A208" s="2">
        <v>2006</v>
      </c>
      <c r="B208" s="2" t="s">
        <v>20</v>
      </c>
      <c r="C208" s="2" t="s">
        <v>31</v>
      </c>
      <c r="D208" s="2" t="s">
        <v>28</v>
      </c>
      <c r="E208" s="2">
        <v>124961</v>
      </c>
      <c r="F208" s="2">
        <v>3734163</v>
      </c>
      <c r="G208" s="2">
        <f t="shared" si="25"/>
        <v>3.3464259594452622E-2</v>
      </c>
      <c r="I208" s="2">
        <v>2006</v>
      </c>
      <c r="J208" s="2" t="s">
        <v>20</v>
      </c>
      <c r="K208" s="2" t="s">
        <v>31</v>
      </c>
      <c r="L208" s="2" t="s">
        <v>28</v>
      </c>
      <c r="M208" s="2" t="s">
        <v>23</v>
      </c>
      <c r="N208" s="2">
        <v>10811</v>
      </c>
      <c r="O208" s="2">
        <v>3734163</v>
      </c>
      <c r="P208" s="2">
        <f t="shared" si="27"/>
        <v>2.8951601737792378</v>
      </c>
      <c r="R208" s="2">
        <f t="shared" si="21"/>
        <v>114150</v>
      </c>
      <c r="S208" s="2">
        <v>0.43</v>
      </c>
      <c r="T208" s="2">
        <v>0.33</v>
      </c>
      <c r="U208" s="2">
        <v>5.6000000000000001E-2</v>
      </c>
      <c r="W208" s="2">
        <f t="shared" si="22"/>
        <v>0.85147626584034775</v>
      </c>
      <c r="X208" s="2">
        <f t="shared" si="26"/>
        <v>0.12894396467892055</v>
      </c>
      <c r="Y208" s="2">
        <f t="shared" si="23"/>
        <v>23924.263478098779</v>
      </c>
      <c r="Z208" s="2"/>
      <c r="AA208" s="2">
        <f t="shared" si="24"/>
        <v>2.7057398544707668E-2</v>
      </c>
    </row>
    <row r="209" spans="1:27" x14ac:dyDescent="0.35">
      <c r="A209" s="2">
        <v>2006</v>
      </c>
      <c r="B209" s="2" t="s">
        <v>20</v>
      </c>
      <c r="C209" s="2" t="s">
        <v>31</v>
      </c>
      <c r="D209" s="2" t="s">
        <v>29</v>
      </c>
      <c r="E209" s="2">
        <v>175051</v>
      </c>
      <c r="F209" s="2">
        <v>3088866</v>
      </c>
      <c r="G209" s="2">
        <f t="shared" si="25"/>
        <v>5.6671606991044607E-2</v>
      </c>
      <c r="I209" s="2">
        <v>2006</v>
      </c>
      <c r="J209" s="2" t="s">
        <v>20</v>
      </c>
      <c r="K209" s="2" t="s">
        <v>31</v>
      </c>
      <c r="L209" s="2" t="s">
        <v>29</v>
      </c>
      <c r="M209" s="2" t="s">
        <v>23</v>
      </c>
      <c r="N209" s="2">
        <v>8903</v>
      </c>
      <c r="O209" s="2">
        <v>3088866</v>
      </c>
      <c r="P209" s="2">
        <f t="shared" si="27"/>
        <v>2.8822875450084271</v>
      </c>
      <c r="R209" s="2">
        <f t="shared" si="21"/>
        <v>166148</v>
      </c>
      <c r="S209" s="2">
        <v>0.85</v>
      </c>
      <c r="T209" s="2">
        <v>0.57999999999999996</v>
      </c>
      <c r="U209" s="2">
        <v>3.9E-2</v>
      </c>
      <c r="W209" s="2">
        <f t="shared" si="22"/>
        <v>0.70509534988206224</v>
      </c>
      <c r="X209" s="2">
        <f t="shared" si="26"/>
        <v>7.6199568834445119E-2</v>
      </c>
      <c r="Y209" s="2">
        <f t="shared" si="23"/>
        <v>18937.869862705389</v>
      </c>
      <c r="Z209" s="2">
        <f>SUM(Y203:Y209)/ SUM(E203:E209)</f>
        <v>0.16253636662277826</v>
      </c>
      <c r="AA209" s="2">
        <f t="shared" si="24"/>
        <v>5.0540596496349996E-2</v>
      </c>
    </row>
    <row r="210" spans="1:27" x14ac:dyDescent="0.35">
      <c r="A210" s="2">
        <v>2006</v>
      </c>
      <c r="B210" s="2" t="s">
        <v>20</v>
      </c>
      <c r="C210" s="2" t="s">
        <v>31</v>
      </c>
      <c r="D210" s="2" t="s">
        <v>30</v>
      </c>
      <c r="E210" s="2">
        <v>419923</v>
      </c>
      <c r="F210" s="2">
        <v>3019780</v>
      </c>
      <c r="G210" s="2">
        <f t="shared" si="25"/>
        <v>0.13905748100855028</v>
      </c>
      <c r="I210" s="2">
        <v>2006</v>
      </c>
      <c r="J210" s="2" t="s">
        <v>20</v>
      </c>
      <c r="K210" s="2" t="s">
        <v>31</v>
      </c>
      <c r="L210" s="2" t="s">
        <v>30</v>
      </c>
      <c r="M210" s="2" t="s">
        <v>23</v>
      </c>
      <c r="N210" s="2">
        <v>7512</v>
      </c>
      <c r="O210" s="2">
        <v>3019780</v>
      </c>
      <c r="P210" s="2">
        <f t="shared" si="27"/>
        <v>2.4875984343230297</v>
      </c>
      <c r="R210" s="2">
        <f t="shared" si="21"/>
        <v>412411</v>
      </c>
      <c r="S210" s="2">
        <v>0.89</v>
      </c>
      <c r="T210" s="2">
        <v>0.61</v>
      </c>
      <c r="U210" s="2">
        <v>3.9E-2</v>
      </c>
      <c r="W210" s="2">
        <f t="shared" si="22"/>
        <v>0.6422252129925452</v>
      </c>
      <c r="X210" s="2">
        <f t="shared" si="26"/>
        <v>6.0404991838389106E-2</v>
      </c>
      <c r="Y210" s="2">
        <f t="shared" si="23"/>
        <v>29736.07888906189</v>
      </c>
      <c r="Z210" s="2">
        <f>SUM(Y203:Y210)/ SUM(E203:E210)</f>
        <v>0.12337091105909075</v>
      </c>
      <c r="AA210" s="2">
        <f t="shared" si="24"/>
        <v>0.1292103799319613</v>
      </c>
    </row>
    <row r="211" spans="1:27" x14ac:dyDescent="0.35">
      <c r="A211" s="2">
        <v>2006</v>
      </c>
      <c r="B211" s="2" t="s">
        <v>32</v>
      </c>
      <c r="C211" s="2" t="s">
        <v>21</v>
      </c>
      <c r="D211" s="2" t="s">
        <v>22</v>
      </c>
      <c r="E211" s="2">
        <v>12721</v>
      </c>
      <c r="F211" s="2">
        <v>1135007</v>
      </c>
      <c r="G211" s="2">
        <f t="shared" si="25"/>
        <v>1.1207860392050446E-2</v>
      </c>
      <c r="I211" s="2">
        <v>2006</v>
      </c>
      <c r="J211" s="2" t="s">
        <v>32</v>
      </c>
      <c r="K211" s="2" t="s">
        <v>21</v>
      </c>
      <c r="L211" s="2" t="s">
        <v>22</v>
      </c>
      <c r="M211" s="2" t="s">
        <v>23</v>
      </c>
      <c r="N211" s="2">
        <v>893</v>
      </c>
      <c r="O211" s="2">
        <v>1135007</v>
      </c>
      <c r="P211" s="2">
        <f t="shared" si="27"/>
        <v>0.78677928858588542</v>
      </c>
      <c r="R211" s="2">
        <f t="shared" si="21"/>
        <v>11828</v>
      </c>
      <c r="S211" s="2">
        <v>0.11</v>
      </c>
      <c r="T211" s="2">
        <v>0.06</v>
      </c>
      <c r="U211" s="2">
        <v>0.29699999999999999</v>
      </c>
      <c r="W211" s="2">
        <f t="shared" si="22"/>
        <v>0.86018950727883536</v>
      </c>
      <c r="X211" s="2">
        <f t="shared" si="26"/>
        <v>0.18209038918406506</v>
      </c>
      <c r="Y211" s="2">
        <f t="shared" si="23"/>
        <v>2921.9143532691214</v>
      </c>
      <c r="Z211" s="2"/>
      <c r="AA211" s="2">
        <f t="shared" si="24"/>
        <v>8.6335023896159917E-3</v>
      </c>
    </row>
    <row r="212" spans="1:27" x14ac:dyDescent="0.35">
      <c r="A212" s="2">
        <v>2006</v>
      </c>
      <c r="B212" s="2" t="s">
        <v>32</v>
      </c>
      <c r="C212" s="2" t="s">
        <v>21</v>
      </c>
      <c r="D212" s="2" t="s">
        <v>24</v>
      </c>
      <c r="E212" s="2">
        <v>14168</v>
      </c>
      <c r="F212" s="2">
        <v>910675</v>
      </c>
      <c r="G212" s="2">
        <f t="shared" si="25"/>
        <v>1.5557690723913581E-2</v>
      </c>
      <c r="I212" s="2">
        <v>2006</v>
      </c>
      <c r="J212" s="2" t="s">
        <v>32</v>
      </c>
      <c r="K212" s="2" t="s">
        <v>21</v>
      </c>
      <c r="L212" s="2" t="s">
        <v>24</v>
      </c>
      <c r="M212" s="2" t="s">
        <v>23</v>
      </c>
      <c r="N212" s="2">
        <v>1220</v>
      </c>
      <c r="O212" s="2">
        <v>910675</v>
      </c>
      <c r="P212" s="2">
        <f t="shared" si="27"/>
        <v>1.3396656326351333</v>
      </c>
      <c r="R212" s="2">
        <f t="shared" si="21"/>
        <v>12948</v>
      </c>
      <c r="S212" s="2">
        <v>0.18</v>
      </c>
      <c r="T212" s="2">
        <v>0.05</v>
      </c>
      <c r="U212" s="2">
        <v>0.186</v>
      </c>
      <c r="W212" s="2">
        <f t="shared" si="22"/>
        <v>0.86563811475409835</v>
      </c>
      <c r="X212" s="2">
        <f t="shared" si="26"/>
        <v>0.19402117430473023</v>
      </c>
      <c r="Y212" s="2">
        <f t="shared" si="23"/>
        <v>3568.264664897647</v>
      </c>
      <c r="Z212" s="2"/>
      <c r="AA212" s="2">
        <f t="shared" si="24"/>
        <v>1.1639427166774482E-2</v>
      </c>
    </row>
    <row r="213" spans="1:27" x14ac:dyDescent="0.35">
      <c r="A213" s="2">
        <v>2006</v>
      </c>
      <c r="B213" s="2" t="s">
        <v>32</v>
      </c>
      <c r="C213" s="2" t="s">
        <v>21</v>
      </c>
      <c r="D213" s="2" t="s">
        <v>25</v>
      </c>
      <c r="E213" s="2">
        <v>13030</v>
      </c>
      <c r="F213" s="2">
        <v>595512</v>
      </c>
      <c r="G213" s="2">
        <f t="shared" si="25"/>
        <v>2.18803315466355E-2</v>
      </c>
      <c r="I213" s="2">
        <v>2006</v>
      </c>
      <c r="J213" s="2" t="s">
        <v>32</v>
      </c>
      <c r="K213" s="2" t="s">
        <v>21</v>
      </c>
      <c r="L213" s="2" t="s">
        <v>25</v>
      </c>
      <c r="M213" s="2" t="s">
        <v>23</v>
      </c>
      <c r="N213" s="2">
        <v>1430</v>
      </c>
      <c r="O213" s="2">
        <v>595512</v>
      </c>
      <c r="P213" s="2">
        <f t="shared" si="27"/>
        <v>2.4012950200835586</v>
      </c>
      <c r="R213" s="2">
        <f t="shared" si="21"/>
        <v>11600</v>
      </c>
      <c r="S213" s="2">
        <v>0.31</v>
      </c>
      <c r="T213" s="2">
        <v>0.12</v>
      </c>
      <c r="U213" s="2">
        <v>0.111</v>
      </c>
      <c r="W213" s="2">
        <f t="shared" si="22"/>
        <v>0.87090299300699303</v>
      </c>
      <c r="X213" s="2">
        <f t="shared" si="26"/>
        <v>0.20715992394835156</v>
      </c>
      <c r="Y213" s="2">
        <f t="shared" si="23"/>
        <v>3648.446397800878</v>
      </c>
      <c r="Z213" s="2"/>
      <c r="AA213" s="2">
        <f t="shared" si="24"/>
        <v>1.5753760801124277E-2</v>
      </c>
    </row>
    <row r="214" spans="1:27" x14ac:dyDescent="0.35">
      <c r="A214" s="2">
        <v>2006</v>
      </c>
      <c r="B214" s="2" t="s">
        <v>32</v>
      </c>
      <c r="C214" s="2" t="s">
        <v>21</v>
      </c>
      <c r="D214" s="2" t="s">
        <v>26</v>
      </c>
      <c r="E214" s="2">
        <v>13369</v>
      </c>
      <c r="F214" s="2">
        <v>450406</v>
      </c>
      <c r="G214" s="2">
        <f t="shared" si="25"/>
        <v>2.9682109030519131E-2</v>
      </c>
      <c r="I214" s="2">
        <v>2006</v>
      </c>
      <c r="J214" s="2" t="s">
        <v>32</v>
      </c>
      <c r="K214" s="2" t="s">
        <v>21</v>
      </c>
      <c r="L214" s="2" t="s">
        <v>26</v>
      </c>
      <c r="M214" s="2" t="s">
        <v>23</v>
      </c>
      <c r="N214" s="2">
        <v>1558</v>
      </c>
      <c r="O214" s="2">
        <v>450406</v>
      </c>
      <c r="P214" s="2">
        <f t="shared" si="27"/>
        <v>3.4591013441206377</v>
      </c>
      <c r="R214" s="2">
        <f t="shared" si="21"/>
        <v>11811</v>
      </c>
      <c r="S214" s="2">
        <v>0.43</v>
      </c>
      <c r="T214" s="2">
        <v>0.22</v>
      </c>
      <c r="U214" s="2">
        <v>7.2999999999999995E-2</v>
      </c>
      <c r="W214" s="2">
        <f t="shared" si="22"/>
        <v>0.87569025673940948</v>
      </c>
      <c r="X214" s="2">
        <f t="shared" si="26"/>
        <v>0.19838304555526959</v>
      </c>
      <c r="Y214" s="2">
        <f t="shared" si="23"/>
        <v>3707.4275710532893</v>
      </c>
      <c r="Z214" s="2"/>
      <c r="AA214" s="2">
        <f t="shared" si="24"/>
        <v>2.1450807557951517E-2</v>
      </c>
    </row>
    <row r="215" spans="1:27" x14ac:dyDescent="0.35">
      <c r="A215" s="2">
        <v>2006</v>
      </c>
      <c r="B215" s="2" t="s">
        <v>32</v>
      </c>
      <c r="C215" s="2" t="s">
        <v>21</v>
      </c>
      <c r="D215" s="2" t="s">
        <v>27</v>
      </c>
      <c r="E215" s="2">
        <v>14218</v>
      </c>
      <c r="F215" s="2">
        <v>335191</v>
      </c>
      <c r="G215" s="2">
        <f t="shared" si="25"/>
        <v>4.2417606677983596E-2</v>
      </c>
      <c r="I215" s="2">
        <v>2006</v>
      </c>
      <c r="J215" s="2" t="s">
        <v>32</v>
      </c>
      <c r="K215" s="2" t="s">
        <v>21</v>
      </c>
      <c r="L215" s="2" t="s">
        <v>27</v>
      </c>
      <c r="M215" s="2" t="s">
        <v>23</v>
      </c>
      <c r="N215" s="2">
        <v>1470</v>
      </c>
      <c r="O215" s="2">
        <v>335191</v>
      </c>
      <c r="P215" s="2">
        <f t="shared" si="27"/>
        <v>4.3855592781429094</v>
      </c>
      <c r="R215" s="2">
        <f t="shared" si="21"/>
        <v>12748</v>
      </c>
      <c r="S215" s="2">
        <v>0.63</v>
      </c>
      <c r="T215" s="2">
        <v>0.35</v>
      </c>
      <c r="U215" s="2">
        <v>4.5999999999999999E-2</v>
      </c>
      <c r="W215" s="2">
        <f t="shared" si="22"/>
        <v>0.85634671428571429</v>
      </c>
      <c r="X215" s="2">
        <f t="shared" si="26"/>
        <v>0.15865689267686287</v>
      </c>
      <c r="Y215" s="2">
        <f t="shared" si="23"/>
        <v>3281.3877378446477</v>
      </c>
      <c r="Z215" s="2"/>
      <c r="AA215" s="2">
        <f t="shared" si="24"/>
        <v>3.2628000937242801E-2</v>
      </c>
    </row>
    <row r="216" spans="1:27" x14ac:dyDescent="0.35">
      <c r="A216" s="2">
        <v>2006</v>
      </c>
      <c r="B216" s="2" t="s">
        <v>32</v>
      </c>
      <c r="C216" s="2" t="s">
        <v>21</v>
      </c>
      <c r="D216" s="2" t="s">
        <v>28</v>
      </c>
      <c r="E216" s="2">
        <v>14144</v>
      </c>
      <c r="F216" s="2">
        <v>229226</v>
      </c>
      <c r="G216" s="2">
        <f t="shared" si="25"/>
        <v>6.1703297182693059E-2</v>
      </c>
      <c r="I216" s="2">
        <v>2006</v>
      </c>
      <c r="J216" s="2" t="s">
        <v>32</v>
      </c>
      <c r="K216" s="2" t="s">
        <v>21</v>
      </c>
      <c r="L216" s="2" t="s">
        <v>28</v>
      </c>
      <c r="M216" s="2" t="s">
        <v>23</v>
      </c>
      <c r="N216" s="2">
        <v>1214</v>
      </c>
      <c r="O216" s="2">
        <v>229226</v>
      </c>
      <c r="P216" s="2">
        <f t="shared" si="27"/>
        <v>5.2960833413312631</v>
      </c>
      <c r="R216" s="2">
        <f t="shared" si="21"/>
        <v>12930</v>
      </c>
      <c r="S216" s="2">
        <v>0.77</v>
      </c>
      <c r="T216" s="2">
        <v>0.52</v>
      </c>
      <c r="U216" s="2">
        <v>2.7E-2</v>
      </c>
      <c r="W216" s="2">
        <f t="shared" si="22"/>
        <v>0.8546095387149919</v>
      </c>
      <c r="X216" s="2">
        <f t="shared" si="26"/>
        <v>0.11503240478066247</v>
      </c>
      <c r="Y216" s="2">
        <f t="shared" si="23"/>
        <v>2524.8649738139657</v>
      </c>
      <c r="Z216" s="2"/>
      <c r="AA216" s="2">
        <f t="shared" si="24"/>
        <v>5.0688556386212884E-2</v>
      </c>
    </row>
    <row r="217" spans="1:27" x14ac:dyDescent="0.35">
      <c r="A217" s="2">
        <v>2006</v>
      </c>
      <c r="B217" s="2" t="s">
        <v>32</v>
      </c>
      <c r="C217" s="2" t="s">
        <v>21</v>
      </c>
      <c r="D217" s="2" t="s">
        <v>29</v>
      </c>
      <c r="E217" s="2">
        <v>13178</v>
      </c>
      <c r="F217" s="2">
        <v>140920</v>
      </c>
      <c r="G217" s="2">
        <f t="shared" si="25"/>
        <v>9.3514050525120643E-2</v>
      </c>
      <c r="I217" s="2">
        <v>2006</v>
      </c>
      <c r="J217" s="2" t="s">
        <v>32</v>
      </c>
      <c r="K217" s="2" t="s">
        <v>21</v>
      </c>
      <c r="L217" s="2" t="s">
        <v>29</v>
      </c>
      <c r="M217" s="2" t="s">
        <v>23</v>
      </c>
      <c r="N217" s="2">
        <v>870</v>
      </c>
      <c r="O217" s="2">
        <v>140920</v>
      </c>
      <c r="P217" s="2">
        <f t="shared" si="27"/>
        <v>6.1737155833096793</v>
      </c>
      <c r="R217" s="2">
        <f t="shared" si="21"/>
        <v>12308</v>
      </c>
      <c r="S217" s="2">
        <v>1</v>
      </c>
      <c r="T217" s="2">
        <v>0.89</v>
      </c>
      <c r="U217" s="2">
        <v>1.6E-2</v>
      </c>
      <c r="W217" s="2">
        <f t="shared" si="22"/>
        <v>0.83802298850574708</v>
      </c>
      <c r="X217" s="2">
        <f t="shared" si="26"/>
        <v>7.9445846334659453E-2</v>
      </c>
      <c r="Y217" s="2">
        <f t="shared" si="23"/>
        <v>1706.8994766869885</v>
      </c>
      <c r="Z217" s="2">
        <f>SUM(Y211:Y217)/ SUM(E211:E217)</f>
        <v>0.22524154443167141</v>
      </c>
      <c r="AA217" s="2">
        <f t="shared" si="24"/>
        <v>8.140150811320615E-2</v>
      </c>
    </row>
    <row r="218" spans="1:27" x14ac:dyDescent="0.35">
      <c r="A218" s="2">
        <v>2006</v>
      </c>
      <c r="B218" s="2" t="s">
        <v>32</v>
      </c>
      <c r="C218" s="2" t="s">
        <v>21</v>
      </c>
      <c r="D218" s="2" t="s">
        <v>30</v>
      </c>
      <c r="E218" s="2">
        <v>14778</v>
      </c>
      <c r="F218" s="2">
        <v>91732</v>
      </c>
      <c r="G218" s="2">
        <f t="shared" si="25"/>
        <v>0.16109972528670474</v>
      </c>
      <c r="I218" s="2">
        <v>2006</v>
      </c>
      <c r="J218" s="2" t="s">
        <v>32</v>
      </c>
      <c r="K218" s="2" t="s">
        <v>21</v>
      </c>
      <c r="L218" s="2" t="s">
        <v>30</v>
      </c>
      <c r="M218" s="2" t="s">
        <v>23</v>
      </c>
      <c r="N218" s="2">
        <v>495</v>
      </c>
      <c r="O218" s="2">
        <v>91732</v>
      </c>
      <c r="P218" s="2">
        <f t="shared" si="27"/>
        <v>5.3961540138664805</v>
      </c>
      <c r="R218" s="2">
        <f t="shared" si="21"/>
        <v>14283</v>
      </c>
      <c r="S218" s="2">
        <v>1.24</v>
      </c>
      <c r="T218" s="2">
        <v>0.87</v>
      </c>
      <c r="U218" s="2">
        <v>1.6E-2</v>
      </c>
      <c r="W218" s="2">
        <f t="shared" si="22"/>
        <v>0.77020670707070704</v>
      </c>
      <c r="X218" s="2">
        <f t="shared" si="26"/>
        <v>6.433564717191656E-2</v>
      </c>
      <c r="Y218" s="2">
        <f t="shared" si="23"/>
        <v>1300.1583685564842</v>
      </c>
      <c r="Z218" s="2">
        <f>SUM(Y211:Y218)/ SUM(E211:E218)</f>
        <v>0.20673470014345036</v>
      </c>
      <c r="AA218" s="2">
        <f t="shared" si="24"/>
        <v>0.1469262812480216</v>
      </c>
    </row>
    <row r="219" spans="1:27" x14ac:dyDescent="0.35">
      <c r="A219" s="2">
        <v>2006</v>
      </c>
      <c r="B219" s="2" t="s">
        <v>32</v>
      </c>
      <c r="C219" s="2" t="s">
        <v>31</v>
      </c>
      <c r="D219" s="2" t="s">
        <v>22</v>
      </c>
      <c r="E219" s="2">
        <v>51569</v>
      </c>
      <c r="F219" s="2">
        <v>8393667</v>
      </c>
      <c r="G219" s="2">
        <f t="shared" si="25"/>
        <v>6.1437986520075198E-3</v>
      </c>
      <c r="I219" s="2">
        <v>2006</v>
      </c>
      <c r="J219" s="2" t="s">
        <v>32</v>
      </c>
      <c r="K219" s="2" t="s">
        <v>31</v>
      </c>
      <c r="L219" s="2" t="s">
        <v>22</v>
      </c>
      <c r="M219" s="2" t="s">
        <v>23</v>
      </c>
      <c r="N219" s="2">
        <v>3726</v>
      </c>
      <c r="O219" s="2">
        <v>8393667</v>
      </c>
      <c r="P219" s="2">
        <f t="shared" si="27"/>
        <v>0.44390610206480674</v>
      </c>
      <c r="R219" s="2">
        <f t="shared" si="21"/>
        <v>47843</v>
      </c>
      <c r="S219" s="2">
        <v>0.11</v>
      </c>
      <c r="T219" s="2">
        <v>0.06</v>
      </c>
      <c r="U219" s="2">
        <v>0.29699999999999999</v>
      </c>
      <c r="W219" s="2">
        <f t="shared" si="22"/>
        <v>0.75219984702093401</v>
      </c>
      <c r="X219" s="2">
        <f t="shared" si="26"/>
        <v>9.4411356859182255E-2</v>
      </c>
      <c r="Y219" s="2">
        <f t="shared" si="23"/>
        <v>7319.6191762138569</v>
      </c>
      <c r="Z219" s="2"/>
      <c r="AA219" s="2">
        <f t="shared" si="24"/>
        <v>5.2717579603510775E-3</v>
      </c>
    </row>
    <row r="220" spans="1:27" x14ac:dyDescent="0.35">
      <c r="A220" s="2">
        <v>2006</v>
      </c>
      <c r="B220" s="2" t="s">
        <v>32</v>
      </c>
      <c r="C220" s="2" t="s">
        <v>31</v>
      </c>
      <c r="D220" s="2" t="s">
        <v>24</v>
      </c>
      <c r="E220" s="2">
        <v>64935</v>
      </c>
      <c r="F220" s="2">
        <v>7572294</v>
      </c>
      <c r="G220" s="2">
        <f t="shared" si="25"/>
        <v>8.5753405771091303E-3</v>
      </c>
      <c r="I220" s="2">
        <v>2006</v>
      </c>
      <c r="J220" s="2" t="s">
        <v>32</v>
      </c>
      <c r="K220" s="2" t="s">
        <v>31</v>
      </c>
      <c r="L220" s="2" t="s">
        <v>24</v>
      </c>
      <c r="M220" s="2" t="s">
        <v>23</v>
      </c>
      <c r="N220" s="2">
        <v>6400</v>
      </c>
      <c r="O220" s="2">
        <v>7572294</v>
      </c>
      <c r="P220" s="2">
        <f t="shared" si="27"/>
        <v>0.84518641246628823</v>
      </c>
      <c r="R220" s="2">
        <f t="shared" si="21"/>
        <v>58535</v>
      </c>
      <c r="S220" s="2">
        <v>0.18</v>
      </c>
      <c r="T220" s="2">
        <v>0.05</v>
      </c>
      <c r="U220" s="2">
        <v>0.186</v>
      </c>
      <c r="W220" s="2">
        <f t="shared" si="22"/>
        <v>0.78702923125000002</v>
      </c>
      <c r="X220" s="2">
        <f t="shared" si="26"/>
        <v>0.11637690706190297</v>
      </c>
      <c r="Y220" s="2">
        <f t="shared" si="23"/>
        <v>11849.10933486849</v>
      </c>
      <c r="Z220" s="2"/>
      <c r="AA220" s="2">
        <f t="shared" si="24"/>
        <v>7.0105427318500196E-3</v>
      </c>
    </row>
    <row r="221" spans="1:27" x14ac:dyDescent="0.35">
      <c r="A221" s="2">
        <v>2006</v>
      </c>
      <c r="B221" s="2" t="s">
        <v>32</v>
      </c>
      <c r="C221" s="2" t="s">
        <v>31</v>
      </c>
      <c r="D221" s="2" t="s">
        <v>25</v>
      </c>
      <c r="E221" s="2">
        <v>72226</v>
      </c>
      <c r="F221" s="2">
        <v>5576307</v>
      </c>
      <c r="G221" s="2">
        <f t="shared" si="25"/>
        <v>1.2952299792676408E-2</v>
      </c>
      <c r="I221" s="2">
        <v>2006</v>
      </c>
      <c r="J221" s="2" t="s">
        <v>32</v>
      </c>
      <c r="K221" s="2" t="s">
        <v>31</v>
      </c>
      <c r="L221" s="2" t="s">
        <v>25</v>
      </c>
      <c r="M221" s="2" t="s">
        <v>23</v>
      </c>
      <c r="N221" s="2">
        <v>9043</v>
      </c>
      <c r="O221" s="2">
        <v>5576307</v>
      </c>
      <c r="P221" s="2">
        <f t="shared" si="27"/>
        <v>1.6216825938744046</v>
      </c>
      <c r="R221" s="2">
        <f t="shared" si="21"/>
        <v>63183</v>
      </c>
      <c r="S221" s="2">
        <v>0.31</v>
      </c>
      <c r="T221" s="2">
        <v>0.12</v>
      </c>
      <c r="U221" s="2">
        <v>0.111</v>
      </c>
      <c r="W221" s="2">
        <f t="shared" si="22"/>
        <v>0.80884052084485236</v>
      </c>
      <c r="X221" s="2">
        <f t="shared" si="26"/>
        <v>0.1354937704435204</v>
      </c>
      <c r="Y221" s="2">
        <f t="shared" si="23"/>
        <v>15875.247727932949</v>
      </c>
      <c r="Z221" s="2"/>
      <c r="AA221" s="2">
        <f t="shared" si="24"/>
        <v>1.0105389153084121E-2</v>
      </c>
    </row>
    <row r="222" spans="1:27" x14ac:dyDescent="0.35">
      <c r="A222" s="2">
        <v>2006</v>
      </c>
      <c r="B222" s="2" t="s">
        <v>32</v>
      </c>
      <c r="C222" s="2" t="s">
        <v>31</v>
      </c>
      <c r="D222" s="2" t="s">
        <v>26</v>
      </c>
      <c r="E222" s="2">
        <v>82594</v>
      </c>
      <c r="F222" s="2">
        <v>4263038</v>
      </c>
      <c r="G222" s="2">
        <f t="shared" si="25"/>
        <v>1.9374446110965934E-2</v>
      </c>
      <c r="I222" s="2">
        <v>2006</v>
      </c>
      <c r="J222" s="2" t="s">
        <v>32</v>
      </c>
      <c r="K222" s="2" t="s">
        <v>31</v>
      </c>
      <c r="L222" s="2" t="s">
        <v>26</v>
      </c>
      <c r="M222" s="2" t="s">
        <v>23</v>
      </c>
      <c r="N222" s="2">
        <v>11363</v>
      </c>
      <c r="O222" s="2">
        <v>4263038</v>
      </c>
      <c r="P222" s="2">
        <f t="shared" si="27"/>
        <v>2.6654700239594393</v>
      </c>
      <c r="R222" s="2">
        <f t="shared" si="21"/>
        <v>71231</v>
      </c>
      <c r="S222" s="2">
        <v>0.43</v>
      </c>
      <c r="T222" s="2">
        <v>0.22</v>
      </c>
      <c r="U222" s="2">
        <v>7.2999999999999995E-2</v>
      </c>
      <c r="W222" s="2">
        <f t="shared" si="22"/>
        <v>0.8386776080260494</v>
      </c>
      <c r="X222" s="2">
        <f t="shared" si="26"/>
        <v>0.15056963395599421</v>
      </c>
      <c r="Y222" s="2">
        <f t="shared" si="23"/>
        <v>20255.119256319424</v>
      </c>
      <c r="Z222" s="2"/>
      <c r="AA222" s="2">
        <f t="shared" si="24"/>
        <v>1.4623111673806468E-2</v>
      </c>
    </row>
    <row r="223" spans="1:27" x14ac:dyDescent="0.35">
      <c r="A223" s="2">
        <v>2006</v>
      </c>
      <c r="B223" s="2" t="s">
        <v>32</v>
      </c>
      <c r="C223" s="2" t="s">
        <v>31</v>
      </c>
      <c r="D223" s="2" t="s">
        <v>27</v>
      </c>
      <c r="E223" s="2">
        <v>102331</v>
      </c>
      <c r="F223" s="2">
        <v>3411469</v>
      </c>
      <c r="G223" s="2">
        <f t="shared" si="25"/>
        <v>2.9996168805872192E-2</v>
      </c>
      <c r="I223" s="2">
        <v>2006</v>
      </c>
      <c r="J223" s="2" t="s">
        <v>32</v>
      </c>
      <c r="K223" s="2" t="s">
        <v>31</v>
      </c>
      <c r="L223" s="2" t="s">
        <v>27</v>
      </c>
      <c r="M223" s="2" t="s">
        <v>23</v>
      </c>
      <c r="N223" s="2">
        <v>12719</v>
      </c>
      <c r="O223" s="2">
        <v>3411469</v>
      </c>
      <c r="P223" s="2">
        <f t="shared" si="27"/>
        <v>3.7283058998923924</v>
      </c>
      <c r="R223" s="2">
        <f t="shared" si="21"/>
        <v>89612</v>
      </c>
      <c r="S223" s="2">
        <v>0.63</v>
      </c>
      <c r="T223" s="2">
        <v>0.35</v>
      </c>
      <c r="U223" s="2">
        <v>4.5999999999999999E-2</v>
      </c>
      <c r="W223" s="2">
        <f t="shared" si="22"/>
        <v>0.83102244909190981</v>
      </c>
      <c r="X223" s="2">
        <f t="shared" si="26"/>
        <v>0.1328315855356163</v>
      </c>
      <c r="Y223" s="2">
        <f t="shared" si="23"/>
        <v>22473.07857301765</v>
      </c>
      <c r="Z223" s="2"/>
      <c r="AA223" s="2">
        <f t="shared" si="24"/>
        <v>2.3408661027546303E-2</v>
      </c>
    </row>
    <row r="224" spans="1:27" x14ac:dyDescent="0.35">
      <c r="A224" s="2">
        <v>2006</v>
      </c>
      <c r="B224" s="2" t="s">
        <v>32</v>
      </c>
      <c r="C224" s="2" t="s">
        <v>31</v>
      </c>
      <c r="D224" s="2" t="s">
        <v>28</v>
      </c>
      <c r="E224" s="2">
        <v>136662</v>
      </c>
      <c r="F224" s="2">
        <v>2837452</v>
      </c>
      <c r="G224" s="2">
        <f t="shared" si="25"/>
        <v>4.8163634133722794E-2</v>
      </c>
      <c r="I224" s="2">
        <v>2006</v>
      </c>
      <c r="J224" s="2" t="s">
        <v>32</v>
      </c>
      <c r="K224" s="2" t="s">
        <v>31</v>
      </c>
      <c r="L224" s="2" t="s">
        <v>28</v>
      </c>
      <c r="M224" s="2" t="s">
        <v>23</v>
      </c>
      <c r="N224" s="2">
        <v>13638</v>
      </c>
      <c r="O224" s="2">
        <v>2837452</v>
      </c>
      <c r="P224" s="2">
        <f t="shared" si="27"/>
        <v>4.8064249192585464</v>
      </c>
      <c r="R224" s="2">
        <f t="shared" si="21"/>
        <v>123024</v>
      </c>
      <c r="S224" s="2">
        <v>0.77</v>
      </c>
      <c r="T224" s="2">
        <v>0.52</v>
      </c>
      <c r="U224" s="2">
        <v>2.7E-2</v>
      </c>
      <c r="W224" s="2">
        <f t="shared" si="22"/>
        <v>0.83979776800117334</v>
      </c>
      <c r="X224" s="2">
        <f t="shared" si="26"/>
        <v>0.10325476195425516</v>
      </c>
      <c r="Y224" s="2">
        <f t="shared" si="23"/>
        <v>24155.975794660288</v>
      </c>
      <c r="Z224" s="2"/>
      <c r="AA224" s="2">
        <f t="shared" si="24"/>
        <v>3.9650370898023903E-2</v>
      </c>
    </row>
    <row r="225" spans="1:27" x14ac:dyDescent="0.35">
      <c r="A225" s="2">
        <v>2006</v>
      </c>
      <c r="B225" s="2" t="s">
        <v>32</v>
      </c>
      <c r="C225" s="2" t="s">
        <v>31</v>
      </c>
      <c r="D225" s="2" t="s">
        <v>29</v>
      </c>
      <c r="E225" s="2">
        <v>156342</v>
      </c>
      <c r="F225" s="2">
        <v>1974034</v>
      </c>
      <c r="G225" s="2">
        <f t="shared" si="25"/>
        <v>7.9199243782021991E-2</v>
      </c>
      <c r="I225" s="2">
        <v>2006</v>
      </c>
      <c r="J225" s="2" t="s">
        <v>32</v>
      </c>
      <c r="K225" s="2" t="s">
        <v>31</v>
      </c>
      <c r="L225" s="2" t="s">
        <v>29</v>
      </c>
      <c r="M225" s="2" t="s">
        <v>23</v>
      </c>
      <c r="N225" s="2">
        <v>10750</v>
      </c>
      <c r="O225" s="2">
        <v>1974034</v>
      </c>
      <c r="P225" s="2">
        <f t="shared" si="27"/>
        <v>5.4457015431345157</v>
      </c>
      <c r="R225" s="2">
        <f t="shared" si="21"/>
        <v>145592</v>
      </c>
      <c r="S225" s="2">
        <v>1</v>
      </c>
      <c r="T225" s="2">
        <v>0.89</v>
      </c>
      <c r="U225" s="2">
        <v>1.6E-2</v>
      </c>
      <c r="W225" s="2">
        <f t="shared" si="22"/>
        <v>0.81636893023255819</v>
      </c>
      <c r="X225" s="2">
        <f t="shared" si="26"/>
        <v>6.8660330651092311E-2</v>
      </c>
      <c r="Y225" s="2">
        <f t="shared" si="23"/>
        <v>18772.360860153833</v>
      </c>
      <c r="Z225" s="2">
        <f>SUM(Y219:Y225)/ SUM(E219:E225)</f>
        <v>0.18105284819250397</v>
      </c>
      <c r="AA225" s="2">
        <f t="shared" si="24"/>
        <v>6.9689599642076161E-2</v>
      </c>
    </row>
    <row r="226" spans="1:27" x14ac:dyDescent="0.35">
      <c r="A226" s="2">
        <v>2006</v>
      </c>
      <c r="B226" s="2" t="s">
        <v>32</v>
      </c>
      <c r="C226" s="2" t="s">
        <v>31</v>
      </c>
      <c r="D226" s="2" t="s">
        <v>30</v>
      </c>
      <c r="E226" s="2">
        <v>221622</v>
      </c>
      <c r="F226" s="2">
        <v>1380032</v>
      </c>
      <c r="G226" s="2">
        <f t="shared" si="25"/>
        <v>0.16059192830311181</v>
      </c>
      <c r="I226" s="2">
        <v>2006</v>
      </c>
      <c r="J226" s="2" t="s">
        <v>32</v>
      </c>
      <c r="K226" s="2" t="s">
        <v>31</v>
      </c>
      <c r="L226" s="2" t="s">
        <v>30</v>
      </c>
      <c r="M226" s="2" t="s">
        <v>23</v>
      </c>
      <c r="N226" s="2">
        <v>7054</v>
      </c>
      <c r="O226" s="2">
        <v>1380032</v>
      </c>
      <c r="P226" s="2">
        <f t="shared" si="27"/>
        <v>5.1114756759263553</v>
      </c>
      <c r="R226" s="2">
        <f t="shared" si="21"/>
        <v>214568</v>
      </c>
      <c r="S226" s="2">
        <v>1.24</v>
      </c>
      <c r="T226" s="2">
        <v>0.87</v>
      </c>
      <c r="U226" s="2">
        <v>1.6E-2</v>
      </c>
      <c r="W226" s="2">
        <f t="shared" si="22"/>
        <v>0.75740860788205266</v>
      </c>
      <c r="X226" s="2">
        <f t="shared" si="26"/>
        <v>6.0064112484442163E-2</v>
      </c>
      <c r="Y226" s="2">
        <f t="shared" si="23"/>
        <v>18230.596807561786</v>
      </c>
      <c r="Z226" s="2">
        <f>SUM(Y219:Y226)/ SUM(E219:E226)</f>
        <v>0.15640445707014816</v>
      </c>
      <c r="AA226" s="2">
        <f t="shared" si="24"/>
        <v>0.14738165723145422</v>
      </c>
    </row>
    <row r="227" spans="1:27" x14ac:dyDescent="0.35">
      <c r="A227" s="2">
        <v>2007</v>
      </c>
      <c r="B227" s="2" t="s">
        <v>20</v>
      </c>
      <c r="C227" s="2" t="s">
        <v>21</v>
      </c>
      <c r="D227" s="2" t="s">
        <v>22</v>
      </c>
      <c r="E227" s="2">
        <v>8684</v>
      </c>
      <c r="F227" s="2">
        <v>1364926</v>
      </c>
      <c r="G227" s="2">
        <f t="shared" si="25"/>
        <v>6.3622496750739598E-3</v>
      </c>
      <c r="I227" s="2">
        <v>2007</v>
      </c>
      <c r="J227" s="2" t="s">
        <v>20</v>
      </c>
      <c r="K227" s="2" t="s">
        <v>21</v>
      </c>
      <c r="L227" s="2" t="s">
        <v>22</v>
      </c>
      <c r="M227" s="2" t="s">
        <v>23</v>
      </c>
      <c r="N227" s="2">
        <v>562</v>
      </c>
      <c r="O227" s="2">
        <v>1364926</v>
      </c>
      <c r="P227" s="2">
        <f t="shared" si="27"/>
        <v>0.41174393337074683</v>
      </c>
      <c r="R227" s="2">
        <f t="shared" si="21"/>
        <v>8122</v>
      </c>
      <c r="S227" s="2">
        <v>0.11</v>
      </c>
      <c r="T227" s="2">
        <v>0.06</v>
      </c>
      <c r="U227" s="2">
        <v>0.20699999999999999</v>
      </c>
      <c r="W227" s="2">
        <f t="shared" si="22"/>
        <v>0.73284366548042712</v>
      </c>
      <c r="X227" s="2">
        <f t="shared" si="26"/>
        <v>6.0550293921108903E-2</v>
      </c>
      <c r="Y227" s="2">
        <f t="shared" si="23"/>
        <v>903.64762722724663</v>
      </c>
      <c r="Z227" s="2"/>
      <c r="AA227" s="2">
        <f t="shared" si="24"/>
        <v>5.7002008700638377E-3</v>
      </c>
    </row>
    <row r="228" spans="1:27" x14ac:dyDescent="0.35">
      <c r="A228" s="2">
        <v>2007</v>
      </c>
      <c r="B228" s="2" t="s">
        <v>20</v>
      </c>
      <c r="C228" s="2" t="s">
        <v>21</v>
      </c>
      <c r="D228" s="2" t="s">
        <v>24</v>
      </c>
      <c r="E228" s="2">
        <v>9722</v>
      </c>
      <c r="F228" s="2">
        <v>1121442</v>
      </c>
      <c r="G228" s="2">
        <f t="shared" si="25"/>
        <v>8.6691955535819053E-3</v>
      </c>
      <c r="I228" s="2">
        <v>2007</v>
      </c>
      <c r="J228" s="2" t="s">
        <v>20</v>
      </c>
      <c r="K228" s="2" t="s">
        <v>21</v>
      </c>
      <c r="L228" s="2" t="s">
        <v>24</v>
      </c>
      <c r="M228" s="2" t="s">
        <v>23</v>
      </c>
      <c r="N228" s="2">
        <v>648</v>
      </c>
      <c r="O228" s="2">
        <v>1121442</v>
      </c>
      <c r="P228" s="2">
        <f t="shared" si="27"/>
        <v>0.57782747569646931</v>
      </c>
      <c r="R228" s="2">
        <f t="shared" si="21"/>
        <v>9074</v>
      </c>
      <c r="S228" s="2">
        <v>0.13</v>
      </c>
      <c r="T228" s="2">
        <v>7.0000000000000007E-2</v>
      </c>
      <c r="U228" s="2">
        <v>0.17499999999999999</v>
      </c>
      <c r="W228" s="2">
        <f t="shared" si="22"/>
        <v>0.77501935185185178</v>
      </c>
      <c r="X228" s="2">
        <f t="shared" si="26"/>
        <v>7.5377569689057802E-2</v>
      </c>
      <c r="Y228" s="2">
        <f t="shared" si="23"/>
        <v>1186.1886073585104</v>
      </c>
      <c r="Z228" s="2"/>
      <c r="AA228" s="2">
        <f t="shared" si="24"/>
        <v>7.6114604167148098E-3</v>
      </c>
    </row>
    <row r="229" spans="1:27" x14ac:dyDescent="0.35">
      <c r="A229" s="2">
        <v>2007</v>
      </c>
      <c r="B229" s="2" t="s">
        <v>20</v>
      </c>
      <c r="C229" s="2" t="s">
        <v>21</v>
      </c>
      <c r="D229" s="2" t="s">
        <v>25</v>
      </c>
      <c r="E229" s="2">
        <v>9833</v>
      </c>
      <c r="F229" s="2">
        <v>793799</v>
      </c>
      <c r="G229" s="2">
        <f t="shared" si="25"/>
        <v>1.2387266801797433E-2</v>
      </c>
      <c r="I229" s="2">
        <v>2007</v>
      </c>
      <c r="J229" s="2" t="s">
        <v>20</v>
      </c>
      <c r="K229" s="2" t="s">
        <v>21</v>
      </c>
      <c r="L229" s="2" t="s">
        <v>25</v>
      </c>
      <c r="M229" s="2" t="s">
        <v>23</v>
      </c>
      <c r="N229" s="2">
        <v>819</v>
      </c>
      <c r="O229" s="2">
        <v>793799</v>
      </c>
      <c r="P229" s="2">
        <f t="shared" si="27"/>
        <v>1.031747331503315</v>
      </c>
      <c r="R229" s="2">
        <f t="shared" si="21"/>
        <v>9014</v>
      </c>
      <c r="S229" s="2">
        <v>0.2</v>
      </c>
      <c r="T229" s="2">
        <v>0.12</v>
      </c>
      <c r="U229" s="2">
        <v>8.6999999999999994E-2</v>
      </c>
      <c r="W229" s="2">
        <f t="shared" si="22"/>
        <v>0.80615409035409036</v>
      </c>
      <c r="X229" s="2">
        <f t="shared" si="26"/>
        <v>6.98059120055851E-2</v>
      </c>
      <c r="Y229" s="2">
        <f t="shared" si="23"/>
        <v>1289.4706908183439</v>
      </c>
      <c r="Z229" s="2"/>
      <c r="AA229" s="2">
        <f t="shared" si="24"/>
        <v>1.0762837077373058E-2</v>
      </c>
    </row>
    <row r="230" spans="1:27" x14ac:dyDescent="0.35">
      <c r="A230" s="2">
        <v>2007</v>
      </c>
      <c r="B230" s="2" t="s">
        <v>20</v>
      </c>
      <c r="C230" s="2" t="s">
        <v>21</v>
      </c>
      <c r="D230" s="2" t="s">
        <v>26</v>
      </c>
      <c r="E230" s="2">
        <v>10968</v>
      </c>
      <c r="F230" s="2">
        <v>611113</v>
      </c>
      <c r="G230" s="2">
        <f t="shared" si="25"/>
        <v>1.7947580889295434E-2</v>
      </c>
      <c r="I230" s="2">
        <v>2007</v>
      </c>
      <c r="J230" s="2" t="s">
        <v>20</v>
      </c>
      <c r="K230" s="2" t="s">
        <v>21</v>
      </c>
      <c r="L230" s="2" t="s">
        <v>26</v>
      </c>
      <c r="M230" s="2" t="s">
        <v>23</v>
      </c>
      <c r="N230" s="2">
        <v>957</v>
      </c>
      <c r="O230" s="2">
        <v>611113</v>
      </c>
      <c r="P230" s="2">
        <f t="shared" si="27"/>
        <v>1.5659951596513246</v>
      </c>
      <c r="R230" s="2">
        <f t="shared" si="21"/>
        <v>10011</v>
      </c>
      <c r="S230" s="2">
        <v>0.25</v>
      </c>
      <c r="T230" s="2">
        <v>0.17</v>
      </c>
      <c r="U230" s="2">
        <v>8.5000000000000006E-2</v>
      </c>
      <c r="W230" s="2">
        <f t="shared" si="22"/>
        <v>0.84035710553814003</v>
      </c>
      <c r="X230" s="2">
        <f t="shared" si="26"/>
        <v>0.10583019965366902</v>
      </c>
      <c r="Y230" s="2">
        <f t="shared" si="23"/>
        <v>1863.6878787328806</v>
      </c>
      <c r="Z230" s="2"/>
      <c r="AA230" s="2">
        <f t="shared" si="24"/>
        <v>1.4897919241232177E-2</v>
      </c>
    </row>
    <row r="231" spans="1:27" x14ac:dyDescent="0.35">
      <c r="A231" s="2">
        <v>2007</v>
      </c>
      <c r="B231" s="2" t="s">
        <v>20</v>
      </c>
      <c r="C231" s="2" t="s">
        <v>21</v>
      </c>
      <c r="D231" s="2" t="s">
        <v>27</v>
      </c>
      <c r="E231" s="2">
        <v>12744</v>
      </c>
      <c r="F231" s="2">
        <v>486725</v>
      </c>
      <c r="G231" s="2">
        <f t="shared" si="25"/>
        <v>2.6183162977040424E-2</v>
      </c>
      <c r="I231" s="2">
        <v>2007</v>
      </c>
      <c r="J231" s="2" t="s">
        <v>20</v>
      </c>
      <c r="K231" s="2" t="s">
        <v>21</v>
      </c>
      <c r="L231" s="2" t="s">
        <v>27</v>
      </c>
      <c r="M231" s="2" t="s">
        <v>23</v>
      </c>
      <c r="N231" s="2">
        <v>979</v>
      </c>
      <c r="O231" s="2">
        <v>486725</v>
      </c>
      <c r="P231" s="2">
        <f t="shared" si="27"/>
        <v>2.0114027428219217</v>
      </c>
      <c r="R231" s="2">
        <f t="shared" si="21"/>
        <v>11765</v>
      </c>
      <c r="S231" s="2">
        <v>0.34</v>
      </c>
      <c r="T231" s="2">
        <v>0.31</v>
      </c>
      <c r="U231" s="2">
        <v>6.9000000000000006E-2</v>
      </c>
      <c r="W231" s="2">
        <f t="shared" si="22"/>
        <v>0.83096373850868221</v>
      </c>
      <c r="X231" s="2">
        <f t="shared" si="26"/>
        <v>0.10892509738115845</v>
      </c>
      <c r="Y231" s="2">
        <f t="shared" si="23"/>
        <v>2095.0172706893291</v>
      </c>
      <c r="Z231" s="2"/>
      <c r="AA231" s="2">
        <f t="shared" si="24"/>
        <v>2.187884889683224E-2</v>
      </c>
    </row>
    <row r="232" spans="1:27" x14ac:dyDescent="0.35">
      <c r="A232" s="2">
        <v>2007</v>
      </c>
      <c r="B232" s="2" t="s">
        <v>20</v>
      </c>
      <c r="C232" s="2" t="s">
        <v>21</v>
      </c>
      <c r="D232" s="2" t="s">
        <v>28</v>
      </c>
      <c r="E232" s="2">
        <v>15062</v>
      </c>
      <c r="F232" s="2">
        <v>378478</v>
      </c>
      <c r="G232" s="2">
        <f t="shared" si="25"/>
        <v>3.9796236505160142E-2</v>
      </c>
      <c r="I232" s="2">
        <v>2007</v>
      </c>
      <c r="J232" s="2" t="s">
        <v>20</v>
      </c>
      <c r="K232" s="2" t="s">
        <v>21</v>
      </c>
      <c r="L232" s="2" t="s">
        <v>28</v>
      </c>
      <c r="M232" s="2" t="s">
        <v>23</v>
      </c>
      <c r="N232" s="2">
        <v>954</v>
      </c>
      <c r="O232" s="2">
        <v>378478</v>
      </c>
      <c r="P232" s="2">
        <f t="shared" si="27"/>
        <v>2.5206220705034372</v>
      </c>
      <c r="R232" s="2">
        <f t="shared" si="21"/>
        <v>14108</v>
      </c>
      <c r="S232" s="2">
        <v>0.43</v>
      </c>
      <c r="T232" s="2">
        <v>0.33</v>
      </c>
      <c r="U232" s="2">
        <v>5.6000000000000001E-2</v>
      </c>
      <c r="W232" s="2">
        <f t="shared" si="22"/>
        <v>0.82940719077568126</v>
      </c>
      <c r="X232" s="2">
        <f t="shared" si="26"/>
        <v>0.11048137729705404</v>
      </c>
      <c r="Y232" s="2">
        <f t="shared" si="23"/>
        <v>2349.925730906838</v>
      </c>
      <c r="Z232" s="2"/>
      <c r="AA232" s="2">
        <f t="shared" si="24"/>
        <v>3.3587353212321883E-2</v>
      </c>
    </row>
    <row r="233" spans="1:27" x14ac:dyDescent="0.35">
      <c r="A233" s="2">
        <v>2007</v>
      </c>
      <c r="B233" s="2" t="s">
        <v>20</v>
      </c>
      <c r="C233" s="2" t="s">
        <v>21</v>
      </c>
      <c r="D233" s="2" t="s">
        <v>29</v>
      </c>
      <c r="E233" s="2">
        <v>17109</v>
      </c>
      <c r="F233" s="2">
        <v>275592</v>
      </c>
      <c r="G233" s="2">
        <f t="shared" si="25"/>
        <v>6.2080902203256988E-2</v>
      </c>
      <c r="I233" s="2">
        <v>2007</v>
      </c>
      <c r="J233" s="2" t="s">
        <v>20</v>
      </c>
      <c r="K233" s="2" t="s">
        <v>21</v>
      </c>
      <c r="L233" s="2" t="s">
        <v>29</v>
      </c>
      <c r="M233" s="2" t="s">
        <v>23</v>
      </c>
      <c r="N233" s="2">
        <v>682</v>
      </c>
      <c r="O233" s="2">
        <v>275592</v>
      </c>
      <c r="P233" s="2">
        <f t="shared" si="27"/>
        <v>2.4746727045777819</v>
      </c>
      <c r="R233" s="2">
        <f t="shared" si="21"/>
        <v>16427</v>
      </c>
      <c r="S233" s="2">
        <v>0.85</v>
      </c>
      <c r="T233" s="2">
        <v>0.57999999999999996</v>
      </c>
      <c r="U233" s="2">
        <v>3.9E-2</v>
      </c>
      <c r="W233" s="2">
        <f t="shared" si="22"/>
        <v>0.65652023460410558</v>
      </c>
      <c r="X233" s="2">
        <f t="shared" si="26"/>
        <v>6.1396583355292848E-2</v>
      </c>
      <c r="Y233" s="2">
        <f t="shared" si="23"/>
        <v>1456.3084747773955</v>
      </c>
      <c r="Z233" s="2">
        <f>SUM(Y227:Y233)/ SUM(E227:E233)</f>
        <v>0.13247719122834151</v>
      </c>
      <c r="AA233" s="2">
        <f t="shared" si="24"/>
        <v>5.6796610660768833E-2</v>
      </c>
    </row>
    <row r="234" spans="1:27" x14ac:dyDescent="0.35">
      <c r="A234" s="2">
        <v>2007</v>
      </c>
      <c r="B234" s="2" t="s">
        <v>20</v>
      </c>
      <c r="C234" s="2" t="s">
        <v>21</v>
      </c>
      <c r="D234" s="2" t="s">
        <v>30</v>
      </c>
      <c r="E234" s="2">
        <v>33939</v>
      </c>
      <c r="F234" s="2">
        <v>254734</v>
      </c>
      <c r="G234" s="2">
        <f t="shared" si="25"/>
        <v>0.13323309805522623</v>
      </c>
      <c r="I234" s="2">
        <v>2007</v>
      </c>
      <c r="J234" s="2" t="s">
        <v>20</v>
      </c>
      <c r="K234" s="2" t="s">
        <v>21</v>
      </c>
      <c r="L234" s="2" t="s">
        <v>30</v>
      </c>
      <c r="M234" s="2" t="s">
        <v>23</v>
      </c>
      <c r="N234" s="2">
        <v>540</v>
      </c>
      <c r="O234" s="2">
        <v>254734</v>
      </c>
      <c r="P234" s="2">
        <f t="shared" si="27"/>
        <v>2.1198583620561058</v>
      </c>
      <c r="R234" s="2">
        <f t="shared" si="21"/>
        <v>33399</v>
      </c>
      <c r="S234" s="2">
        <v>0.89</v>
      </c>
      <c r="T234" s="2">
        <v>0.61</v>
      </c>
      <c r="U234" s="2">
        <v>3.9E-2</v>
      </c>
      <c r="W234" s="2">
        <f t="shared" si="22"/>
        <v>0.58016062962962966</v>
      </c>
      <c r="X234" s="2">
        <f t="shared" si="26"/>
        <v>4.683235331098979E-2</v>
      </c>
      <c r="Y234" s="2">
        <f t="shared" si="23"/>
        <v>1877.440508233748</v>
      </c>
      <c r="Z234" s="2">
        <f>SUM(Y227:Y234)/ SUM(E227:E234)</f>
        <v>0.11029626031241725</v>
      </c>
      <c r="AA234" s="2">
        <f t="shared" si="24"/>
        <v>0.12586289812811111</v>
      </c>
    </row>
    <row r="235" spans="1:27" x14ac:dyDescent="0.35">
      <c r="A235" s="2">
        <v>2007</v>
      </c>
      <c r="B235" s="2" t="s">
        <v>20</v>
      </c>
      <c r="C235" s="2" t="s">
        <v>31</v>
      </c>
      <c r="D235" s="2" t="s">
        <v>22</v>
      </c>
      <c r="E235" s="2">
        <v>30489</v>
      </c>
      <c r="F235" s="2">
        <v>8785805</v>
      </c>
      <c r="G235" s="2">
        <f t="shared" si="25"/>
        <v>3.4702568518194974E-3</v>
      </c>
      <c r="I235" s="2">
        <v>2007</v>
      </c>
      <c r="J235" s="2" t="s">
        <v>20</v>
      </c>
      <c r="K235" s="2" t="s">
        <v>31</v>
      </c>
      <c r="L235" s="2" t="s">
        <v>22</v>
      </c>
      <c r="M235" s="2" t="s">
        <v>23</v>
      </c>
      <c r="N235" s="2">
        <v>2829</v>
      </c>
      <c r="O235" s="2">
        <v>8785805</v>
      </c>
      <c r="P235" s="2">
        <f t="shared" si="27"/>
        <v>0.32199667531888088</v>
      </c>
      <c r="R235" s="2">
        <f t="shared" si="21"/>
        <v>27660</v>
      </c>
      <c r="S235" s="2">
        <v>0.11</v>
      </c>
      <c r="T235" s="2">
        <v>0.06</v>
      </c>
      <c r="U235" s="2">
        <v>0.20699999999999999</v>
      </c>
      <c r="W235" s="2">
        <f t="shared" si="22"/>
        <v>0.65838156592435493</v>
      </c>
      <c r="X235" s="2">
        <f t="shared" si="26"/>
        <v>4.2934370768306293E-2</v>
      </c>
      <c r="Y235" s="2">
        <f t="shared" si="23"/>
        <v>3050.1261454513524</v>
      </c>
      <c r="Z235" s="2"/>
      <c r="AA235" s="2">
        <f t="shared" si="24"/>
        <v>3.1230916068076459E-3</v>
      </c>
    </row>
    <row r="236" spans="1:27" x14ac:dyDescent="0.35">
      <c r="A236" s="2">
        <v>2007</v>
      </c>
      <c r="B236" s="2" t="s">
        <v>20</v>
      </c>
      <c r="C236" s="2" t="s">
        <v>31</v>
      </c>
      <c r="D236" s="2" t="s">
        <v>24</v>
      </c>
      <c r="E236" s="2">
        <v>39512</v>
      </c>
      <c r="F236" s="2">
        <v>7845498</v>
      </c>
      <c r="G236" s="2">
        <f t="shared" si="25"/>
        <v>5.0362641096843054E-3</v>
      </c>
      <c r="I236" s="2">
        <v>2007</v>
      </c>
      <c r="J236" s="2" t="s">
        <v>20</v>
      </c>
      <c r="K236" s="2" t="s">
        <v>31</v>
      </c>
      <c r="L236" s="2" t="s">
        <v>24</v>
      </c>
      <c r="M236" s="2" t="s">
        <v>23</v>
      </c>
      <c r="N236" s="2">
        <v>4322</v>
      </c>
      <c r="O236" s="2">
        <v>7845498</v>
      </c>
      <c r="P236" s="2">
        <f t="shared" si="27"/>
        <v>0.55088918510972795</v>
      </c>
      <c r="R236" s="2">
        <f t="shared" si="21"/>
        <v>35190</v>
      </c>
      <c r="S236" s="2">
        <v>0.13</v>
      </c>
      <c r="T236" s="2">
        <v>7.0000000000000007E-2</v>
      </c>
      <c r="U236" s="2">
        <v>0.17499999999999999</v>
      </c>
      <c r="W236" s="2">
        <f t="shared" si="22"/>
        <v>0.76401787598334103</v>
      </c>
      <c r="X236" s="2">
        <f t="shared" si="26"/>
        <v>7.1008423414676086E-2</v>
      </c>
      <c r="Y236" s="2">
        <f t="shared" si="23"/>
        <v>5800.8716799624508</v>
      </c>
      <c r="Z236" s="2"/>
      <c r="AA236" s="2">
        <f t="shared" si="24"/>
        <v>4.2968755227568147E-3</v>
      </c>
    </row>
    <row r="237" spans="1:27" x14ac:dyDescent="0.35">
      <c r="A237" s="2">
        <v>2007</v>
      </c>
      <c r="B237" s="2" t="s">
        <v>20</v>
      </c>
      <c r="C237" s="2" t="s">
        <v>31</v>
      </c>
      <c r="D237" s="2" t="s">
        <v>25</v>
      </c>
      <c r="E237" s="2">
        <v>50990</v>
      </c>
      <c r="F237" s="2">
        <v>6462416</v>
      </c>
      <c r="G237" s="2">
        <f t="shared" si="25"/>
        <v>7.8902379543501992E-3</v>
      </c>
      <c r="I237" s="2">
        <v>2007</v>
      </c>
      <c r="J237" s="2" t="s">
        <v>20</v>
      </c>
      <c r="K237" s="2" t="s">
        <v>31</v>
      </c>
      <c r="L237" s="2" t="s">
        <v>25</v>
      </c>
      <c r="M237" s="2" t="s">
        <v>23</v>
      </c>
      <c r="N237" s="2">
        <v>6780</v>
      </c>
      <c r="O237" s="2">
        <v>6462416</v>
      </c>
      <c r="P237" s="2">
        <f t="shared" si="27"/>
        <v>1.0491432306431525</v>
      </c>
      <c r="R237" s="2">
        <f t="shared" si="21"/>
        <v>44210</v>
      </c>
      <c r="S237" s="2">
        <v>0.2</v>
      </c>
      <c r="T237" s="2">
        <v>0.12</v>
      </c>
      <c r="U237" s="2">
        <v>8.6999999999999994E-2</v>
      </c>
      <c r="W237" s="2">
        <f t="shared" si="22"/>
        <v>0.80936825958702063</v>
      </c>
      <c r="X237" s="2">
        <f t="shared" si="26"/>
        <v>7.1212643173760443E-2</v>
      </c>
      <c r="Y237" s="2">
        <f t="shared" si="23"/>
        <v>8635.8277547119505</v>
      </c>
      <c r="Z237" s="2"/>
      <c r="AA237" s="2">
        <f t="shared" si="24"/>
        <v>6.5539222862298014E-3</v>
      </c>
    </row>
    <row r="238" spans="1:27" x14ac:dyDescent="0.35">
      <c r="A238" s="2">
        <v>2007</v>
      </c>
      <c r="B238" s="2" t="s">
        <v>20</v>
      </c>
      <c r="C238" s="2" t="s">
        <v>31</v>
      </c>
      <c r="D238" s="2" t="s">
        <v>26</v>
      </c>
      <c r="E238" s="2">
        <v>61464</v>
      </c>
      <c r="F238" s="2">
        <v>4931532</v>
      </c>
      <c r="G238" s="2">
        <f t="shared" si="25"/>
        <v>1.2463469769637508E-2</v>
      </c>
      <c r="I238" s="2">
        <v>2007</v>
      </c>
      <c r="J238" s="2" t="s">
        <v>20</v>
      </c>
      <c r="K238" s="2" t="s">
        <v>31</v>
      </c>
      <c r="L238" s="2" t="s">
        <v>26</v>
      </c>
      <c r="M238" s="2" t="s">
        <v>23</v>
      </c>
      <c r="N238" s="2">
        <v>8479</v>
      </c>
      <c r="O238" s="2">
        <v>4931532</v>
      </c>
      <c r="P238" s="2">
        <f t="shared" si="27"/>
        <v>1.7193440091233312</v>
      </c>
      <c r="R238" s="2">
        <f t="shared" si="21"/>
        <v>52985</v>
      </c>
      <c r="S238" s="2">
        <v>0.25</v>
      </c>
      <c r="T238" s="2">
        <v>0.17</v>
      </c>
      <c r="U238" s="2">
        <v>8.5000000000000006E-2</v>
      </c>
      <c r="W238" s="2">
        <f t="shared" si="22"/>
        <v>0.85459570704092458</v>
      </c>
      <c r="X238" s="2">
        <f t="shared" si="26"/>
        <v>0.11740976029180479</v>
      </c>
      <c r="Y238" s="2">
        <f t="shared" si="23"/>
        <v>13467.073149061276</v>
      </c>
      <c r="Z238" s="2"/>
      <c r="AA238" s="2">
        <f t="shared" si="24"/>
        <v>9.7326605304272028E-3</v>
      </c>
    </row>
    <row r="239" spans="1:27" x14ac:dyDescent="0.35">
      <c r="A239" s="2">
        <v>2007</v>
      </c>
      <c r="B239" s="2" t="s">
        <v>20</v>
      </c>
      <c r="C239" s="2" t="s">
        <v>31</v>
      </c>
      <c r="D239" s="2" t="s">
        <v>27</v>
      </c>
      <c r="E239" s="2">
        <v>81085</v>
      </c>
      <c r="F239" s="2">
        <v>4067705</v>
      </c>
      <c r="G239" s="2">
        <f t="shared" si="25"/>
        <v>1.9933844760128869E-2</v>
      </c>
      <c r="I239" s="2">
        <v>2007</v>
      </c>
      <c r="J239" s="2" t="s">
        <v>20</v>
      </c>
      <c r="K239" s="2" t="s">
        <v>31</v>
      </c>
      <c r="L239" s="2" t="s">
        <v>27</v>
      </c>
      <c r="M239" s="2" t="s">
        <v>23</v>
      </c>
      <c r="N239" s="2">
        <v>9747</v>
      </c>
      <c r="O239" s="2">
        <v>4067705</v>
      </c>
      <c r="P239" s="2">
        <f t="shared" si="27"/>
        <v>2.3961914642286009</v>
      </c>
      <c r="R239" s="2">
        <f t="shared" si="21"/>
        <v>71338</v>
      </c>
      <c r="S239" s="2">
        <v>0.34</v>
      </c>
      <c r="T239" s="2">
        <v>0.31</v>
      </c>
      <c r="U239" s="2">
        <v>6.9000000000000006E-2</v>
      </c>
      <c r="W239" s="2">
        <f t="shared" si="22"/>
        <v>0.85810816661536893</v>
      </c>
      <c r="X239" s="2">
        <f t="shared" si="26"/>
        <v>0.13227220265430337</v>
      </c>
      <c r="Y239" s="2">
        <f t="shared" si="23"/>
        <v>17800.014692952696</v>
      </c>
      <c r="Z239" s="2"/>
      <c r="AA239" s="2">
        <f t="shared" si="24"/>
        <v>1.5557909265064035E-2</v>
      </c>
    </row>
    <row r="240" spans="1:27" x14ac:dyDescent="0.35">
      <c r="A240" s="2">
        <v>2007</v>
      </c>
      <c r="B240" s="2" t="s">
        <v>20</v>
      </c>
      <c r="C240" s="2" t="s">
        <v>31</v>
      </c>
      <c r="D240" s="2" t="s">
        <v>28</v>
      </c>
      <c r="E240" s="2">
        <v>120965</v>
      </c>
      <c r="F240" s="2">
        <v>3683059</v>
      </c>
      <c r="G240" s="2">
        <f t="shared" si="25"/>
        <v>3.2843622651714241E-2</v>
      </c>
      <c r="I240" s="2">
        <v>2007</v>
      </c>
      <c r="J240" s="2" t="s">
        <v>20</v>
      </c>
      <c r="K240" s="2" t="s">
        <v>31</v>
      </c>
      <c r="L240" s="2" t="s">
        <v>28</v>
      </c>
      <c r="M240" s="2" t="s">
        <v>23</v>
      </c>
      <c r="N240" s="2">
        <v>10649</v>
      </c>
      <c r="O240" s="2">
        <v>3683059</v>
      </c>
      <c r="P240" s="2">
        <f t="shared" si="27"/>
        <v>2.8913465681652126</v>
      </c>
      <c r="R240" s="2">
        <f t="shared" si="21"/>
        <v>110316</v>
      </c>
      <c r="S240" s="2">
        <v>0.43</v>
      </c>
      <c r="T240" s="2">
        <v>0.33</v>
      </c>
      <c r="U240" s="2">
        <v>5.6000000000000001E-2</v>
      </c>
      <c r="W240" s="2">
        <f t="shared" si="22"/>
        <v>0.85128036717062627</v>
      </c>
      <c r="X240" s="2">
        <f t="shared" si="26"/>
        <v>0.1287579204192035</v>
      </c>
      <c r="Y240" s="2">
        <f t="shared" si="23"/>
        <v>23269.343378964852</v>
      </c>
      <c r="Z240" s="2"/>
      <c r="AA240" s="2">
        <f t="shared" si="24"/>
        <v>2.652568330320941E-2</v>
      </c>
    </row>
    <row r="241" spans="1:27" x14ac:dyDescent="0.35">
      <c r="A241" s="2">
        <v>2007</v>
      </c>
      <c r="B241" s="2" t="s">
        <v>20</v>
      </c>
      <c r="C241" s="2" t="s">
        <v>31</v>
      </c>
      <c r="D241" s="2" t="s">
        <v>29</v>
      </c>
      <c r="E241" s="2">
        <v>171333</v>
      </c>
      <c r="F241" s="2">
        <v>3084088</v>
      </c>
      <c r="G241" s="2">
        <f t="shared" si="25"/>
        <v>5.5553862276303399E-2</v>
      </c>
      <c r="I241" s="2">
        <v>2007</v>
      </c>
      <c r="J241" s="2" t="s">
        <v>20</v>
      </c>
      <c r="K241" s="2" t="s">
        <v>31</v>
      </c>
      <c r="L241" s="2" t="s">
        <v>29</v>
      </c>
      <c r="M241" s="2" t="s">
        <v>23</v>
      </c>
      <c r="N241" s="2">
        <v>9184</v>
      </c>
      <c r="O241" s="2">
        <v>3084088</v>
      </c>
      <c r="P241" s="2">
        <f t="shared" si="27"/>
        <v>2.9778657418335666</v>
      </c>
      <c r="R241" s="2">
        <f t="shared" si="21"/>
        <v>162149</v>
      </c>
      <c r="S241" s="2">
        <v>0.85</v>
      </c>
      <c r="T241" s="2">
        <v>0.57999999999999996</v>
      </c>
      <c r="U241" s="2">
        <v>3.9E-2</v>
      </c>
      <c r="W241" s="2">
        <f t="shared" si="22"/>
        <v>0.71456067073170726</v>
      </c>
      <c r="X241" s="2">
        <f t="shared" si="26"/>
        <v>7.9636670868434803E-2</v>
      </c>
      <c r="Y241" s="2">
        <f t="shared" si="23"/>
        <v>19475.531744645836</v>
      </c>
      <c r="Z241" s="2">
        <f>SUM(Y235:Y241)/ SUM(E235:E241)</f>
        <v>0.16461412955888302</v>
      </c>
      <c r="AA241" s="2">
        <f t="shared" si="24"/>
        <v>4.9239019202874289E-2</v>
      </c>
    </row>
    <row r="242" spans="1:27" x14ac:dyDescent="0.35">
      <c r="A242" s="2">
        <v>2007</v>
      </c>
      <c r="B242" s="2" t="s">
        <v>20</v>
      </c>
      <c r="C242" s="2" t="s">
        <v>31</v>
      </c>
      <c r="D242" s="2" t="s">
        <v>30</v>
      </c>
      <c r="E242" s="2">
        <v>423294</v>
      </c>
      <c r="F242" s="2">
        <v>3104112</v>
      </c>
      <c r="G242" s="2">
        <f t="shared" si="25"/>
        <v>0.13636556928358254</v>
      </c>
      <c r="I242" s="2">
        <v>2007</v>
      </c>
      <c r="J242" s="2" t="s">
        <v>20</v>
      </c>
      <c r="K242" s="2" t="s">
        <v>31</v>
      </c>
      <c r="L242" s="2" t="s">
        <v>30</v>
      </c>
      <c r="M242" s="2" t="s">
        <v>23</v>
      </c>
      <c r="N242" s="2">
        <v>7775</v>
      </c>
      <c r="O242" s="2">
        <v>3104112</v>
      </c>
      <c r="P242" s="2">
        <f t="shared" si="27"/>
        <v>2.5047420969346468</v>
      </c>
      <c r="R242" s="2">
        <f t="shared" si="21"/>
        <v>415519</v>
      </c>
      <c r="S242" s="2">
        <v>0.89</v>
      </c>
      <c r="T242" s="2">
        <v>0.61</v>
      </c>
      <c r="U242" s="2">
        <v>3.9E-2</v>
      </c>
      <c r="W242" s="2">
        <f t="shared" si="22"/>
        <v>0.64467399614147902</v>
      </c>
      <c r="X242" s="2">
        <f t="shared" si="26"/>
        <v>6.1032997764368747E-2</v>
      </c>
      <c r="Y242" s="2">
        <f t="shared" si="23"/>
        <v>30372.710518052736</v>
      </c>
      <c r="Z242" s="2">
        <f>SUM(Y235:Y242)/ SUM(E235:E242)</f>
        <v>0.12446891641147786</v>
      </c>
      <c r="AA242" s="2">
        <f t="shared" si="24"/>
        <v>0.12658089962022867</v>
      </c>
    </row>
    <row r="243" spans="1:27" x14ac:dyDescent="0.35">
      <c r="A243" s="2">
        <v>2007</v>
      </c>
      <c r="B243" s="2" t="s">
        <v>32</v>
      </c>
      <c r="C243" s="2" t="s">
        <v>21</v>
      </c>
      <c r="D243" s="2" t="s">
        <v>22</v>
      </c>
      <c r="E243" s="2">
        <v>12525</v>
      </c>
      <c r="F243" s="2">
        <v>1189011</v>
      </c>
      <c r="G243" s="2">
        <f t="shared" si="25"/>
        <v>1.0533964782495705E-2</v>
      </c>
      <c r="I243" s="2">
        <v>2007</v>
      </c>
      <c r="J243" s="2" t="s">
        <v>32</v>
      </c>
      <c r="K243" s="2" t="s">
        <v>21</v>
      </c>
      <c r="L243" s="2" t="s">
        <v>22</v>
      </c>
      <c r="M243" s="2" t="s">
        <v>23</v>
      </c>
      <c r="N243" s="2">
        <v>854</v>
      </c>
      <c r="O243" s="2">
        <v>1189011</v>
      </c>
      <c r="P243" s="2">
        <f t="shared" si="27"/>
        <v>0.71824398596817018</v>
      </c>
      <c r="R243" s="2">
        <f t="shared" si="21"/>
        <v>11671</v>
      </c>
      <c r="S243" s="2">
        <v>0.11</v>
      </c>
      <c r="T243" s="2">
        <v>0.06</v>
      </c>
      <c r="U243" s="2">
        <v>0.29699999999999999</v>
      </c>
      <c r="W243" s="2">
        <f t="shared" si="22"/>
        <v>0.84684870023419201</v>
      </c>
      <c r="X243" s="2">
        <f t="shared" si="26"/>
        <v>0.16527125553139321</v>
      </c>
      <c r="Y243" s="2">
        <f t="shared" si="23"/>
        <v>2652.08961330689</v>
      </c>
      <c r="Z243" s="2"/>
      <c r="AA243" s="2">
        <f t="shared" si="24"/>
        <v>8.3034642965398222E-3</v>
      </c>
    </row>
    <row r="244" spans="1:27" x14ac:dyDescent="0.35">
      <c r="A244" s="2">
        <v>2007</v>
      </c>
      <c r="B244" s="2" t="s">
        <v>32</v>
      </c>
      <c r="C244" s="2" t="s">
        <v>21</v>
      </c>
      <c r="D244" s="2" t="s">
        <v>24</v>
      </c>
      <c r="E244" s="2">
        <v>14468</v>
      </c>
      <c r="F244" s="2">
        <v>943929</v>
      </c>
      <c r="G244" s="2">
        <f t="shared" si="25"/>
        <v>1.5327423990575562E-2</v>
      </c>
      <c r="I244" s="2">
        <v>2007</v>
      </c>
      <c r="J244" s="2" t="s">
        <v>32</v>
      </c>
      <c r="K244" s="2" t="s">
        <v>21</v>
      </c>
      <c r="L244" s="2" t="s">
        <v>24</v>
      </c>
      <c r="M244" s="2" t="s">
        <v>23</v>
      </c>
      <c r="N244" s="2">
        <v>1248</v>
      </c>
      <c r="O244" s="2">
        <v>943929</v>
      </c>
      <c r="P244" s="2">
        <f t="shared" si="27"/>
        <v>1.3221333384184615</v>
      </c>
      <c r="R244" s="2">
        <f t="shared" si="21"/>
        <v>13220</v>
      </c>
      <c r="S244" s="2">
        <v>0.18</v>
      </c>
      <c r="T244" s="2">
        <v>0.05</v>
      </c>
      <c r="U244" s="2">
        <v>0.186</v>
      </c>
      <c r="W244" s="2">
        <f t="shared" si="22"/>
        <v>0.86385639423076932</v>
      </c>
      <c r="X244" s="2">
        <f t="shared" si="26"/>
        <v>0.1913885818165422</v>
      </c>
      <c r="Y244" s="2">
        <f t="shared" si="23"/>
        <v>3608.2498316146884</v>
      </c>
      <c r="Z244" s="2"/>
      <c r="AA244" s="2">
        <f t="shared" si="24"/>
        <v>1.1504837936312278E-2</v>
      </c>
    </row>
    <row r="245" spans="1:27" x14ac:dyDescent="0.35">
      <c r="A245" s="2">
        <v>2007</v>
      </c>
      <c r="B245" s="2" t="s">
        <v>32</v>
      </c>
      <c r="C245" s="2" t="s">
        <v>21</v>
      </c>
      <c r="D245" s="2" t="s">
        <v>25</v>
      </c>
      <c r="E245" s="2">
        <v>13659</v>
      </c>
      <c r="F245" s="2">
        <v>640748</v>
      </c>
      <c r="G245" s="2">
        <f t="shared" si="25"/>
        <v>2.1317272937254585E-2</v>
      </c>
      <c r="I245" s="2">
        <v>2007</v>
      </c>
      <c r="J245" s="2" t="s">
        <v>32</v>
      </c>
      <c r="K245" s="2" t="s">
        <v>21</v>
      </c>
      <c r="L245" s="2" t="s">
        <v>25</v>
      </c>
      <c r="M245" s="2" t="s">
        <v>23</v>
      </c>
      <c r="N245" s="2">
        <v>1424</v>
      </c>
      <c r="O245" s="2">
        <v>640748</v>
      </c>
      <c r="P245" s="2">
        <f t="shared" si="27"/>
        <v>2.2224025669998193</v>
      </c>
      <c r="R245" s="2">
        <f t="shared" si="21"/>
        <v>12235</v>
      </c>
      <c r="S245" s="2">
        <v>0.31</v>
      </c>
      <c r="T245" s="2">
        <v>0.12</v>
      </c>
      <c r="U245" s="2">
        <v>0.111</v>
      </c>
      <c r="W245" s="2">
        <f t="shared" si="22"/>
        <v>0.8605113202247191</v>
      </c>
      <c r="X245" s="2">
        <f t="shared" si="26"/>
        <v>0.19125909981775499</v>
      </c>
      <c r="Y245" s="2">
        <f t="shared" si="23"/>
        <v>3565.4232062702322</v>
      </c>
      <c r="Z245" s="2"/>
      <c r="AA245" s="2">
        <f t="shared" si="24"/>
        <v>1.5752802652103118E-2</v>
      </c>
    </row>
    <row r="246" spans="1:27" x14ac:dyDescent="0.35">
      <c r="A246" s="2">
        <v>2007</v>
      </c>
      <c r="B246" s="2" t="s">
        <v>32</v>
      </c>
      <c r="C246" s="2" t="s">
        <v>21</v>
      </c>
      <c r="D246" s="2" t="s">
        <v>26</v>
      </c>
      <c r="E246" s="2">
        <v>13587</v>
      </c>
      <c r="F246" s="2">
        <v>464596</v>
      </c>
      <c r="G246" s="2">
        <f t="shared" si="25"/>
        <v>2.9244763192106692E-2</v>
      </c>
      <c r="I246" s="2">
        <v>2007</v>
      </c>
      <c r="J246" s="2" t="s">
        <v>32</v>
      </c>
      <c r="K246" s="2" t="s">
        <v>21</v>
      </c>
      <c r="L246" s="2" t="s">
        <v>26</v>
      </c>
      <c r="M246" s="2" t="s">
        <v>23</v>
      </c>
      <c r="N246" s="2">
        <v>1577</v>
      </c>
      <c r="O246" s="2">
        <v>464596</v>
      </c>
      <c r="P246" s="2">
        <f t="shared" si="27"/>
        <v>3.3943469164607531</v>
      </c>
      <c r="R246" s="2">
        <f t="shared" si="21"/>
        <v>12010</v>
      </c>
      <c r="S246" s="2">
        <v>0.43</v>
      </c>
      <c r="T246" s="2">
        <v>0.22</v>
      </c>
      <c r="U246" s="2">
        <v>7.2999999999999995E-2</v>
      </c>
      <c r="W246" s="2">
        <f t="shared" si="22"/>
        <v>0.87331878249841466</v>
      </c>
      <c r="X246" s="2">
        <f t="shared" si="26"/>
        <v>0.19458477323496479</v>
      </c>
      <c r="Y246" s="2">
        <f t="shared" si="23"/>
        <v>3714.1868465519269</v>
      </c>
      <c r="Z246" s="2"/>
      <c r="AA246" s="2">
        <f t="shared" si="24"/>
        <v>2.1250318886619931E-2</v>
      </c>
    </row>
    <row r="247" spans="1:27" x14ac:dyDescent="0.35">
      <c r="A247" s="2">
        <v>2007</v>
      </c>
      <c r="B247" s="2" t="s">
        <v>32</v>
      </c>
      <c r="C247" s="2" t="s">
        <v>21</v>
      </c>
      <c r="D247" s="2" t="s">
        <v>27</v>
      </c>
      <c r="E247" s="2">
        <v>14085</v>
      </c>
      <c r="F247" s="2">
        <v>342484</v>
      </c>
      <c r="G247" s="2">
        <f t="shared" si="25"/>
        <v>4.1126008806250801E-2</v>
      </c>
      <c r="I247" s="2">
        <v>2007</v>
      </c>
      <c r="J247" s="2" t="s">
        <v>32</v>
      </c>
      <c r="K247" s="2" t="s">
        <v>21</v>
      </c>
      <c r="L247" s="2" t="s">
        <v>27</v>
      </c>
      <c r="M247" s="2" t="s">
        <v>23</v>
      </c>
      <c r="N247" s="2">
        <v>1460</v>
      </c>
      <c r="O247" s="2">
        <v>342484</v>
      </c>
      <c r="P247" s="2">
        <f t="shared" si="27"/>
        <v>4.2629728688055506</v>
      </c>
      <c r="R247" s="2">
        <f t="shared" si="21"/>
        <v>12625</v>
      </c>
      <c r="S247" s="2">
        <v>0.63</v>
      </c>
      <c r="T247" s="2">
        <v>0.35</v>
      </c>
      <c r="U247" s="2">
        <v>4.5999999999999999E-2</v>
      </c>
      <c r="W247" s="2">
        <f t="shared" si="22"/>
        <v>0.85221580821917808</v>
      </c>
      <c r="X247" s="2">
        <f t="shared" si="26"/>
        <v>0.15389917836320638</v>
      </c>
      <c r="Y247" s="2">
        <f t="shared" si="23"/>
        <v>3187.2122068354802</v>
      </c>
      <c r="Z247" s="2"/>
      <c r="AA247" s="2">
        <f t="shared" si="24"/>
        <v>3.181984499469908E-2</v>
      </c>
    </row>
    <row r="248" spans="1:27" x14ac:dyDescent="0.35">
      <c r="A248" s="2">
        <v>2007</v>
      </c>
      <c r="B248" s="2" t="s">
        <v>32</v>
      </c>
      <c r="C248" s="2" t="s">
        <v>21</v>
      </c>
      <c r="D248" s="2" t="s">
        <v>28</v>
      </c>
      <c r="E248" s="2">
        <v>14001</v>
      </c>
      <c r="F248" s="2">
        <v>231799</v>
      </c>
      <c r="G248" s="2">
        <f t="shared" si="25"/>
        <v>6.040146851366917E-2</v>
      </c>
      <c r="I248" s="2">
        <v>2007</v>
      </c>
      <c r="J248" s="2" t="s">
        <v>32</v>
      </c>
      <c r="K248" s="2" t="s">
        <v>21</v>
      </c>
      <c r="L248" s="2" t="s">
        <v>28</v>
      </c>
      <c r="M248" s="2" t="s">
        <v>23</v>
      </c>
      <c r="N248" s="2">
        <v>1197</v>
      </c>
      <c r="O248" s="2">
        <v>231799</v>
      </c>
      <c r="P248" s="2">
        <f t="shared" si="27"/>
        <v>5.1639567038684371</v>
      </c>
      <c r="R248" s="2">
        <f t="shared" si="21"/>
        <v>12804</v>
      </c>
      <c r="S248" s="2">
        <v>0.77</v>
      </c>
      <c r="T248" s="2">
        <v>0.52</v>
      </c>
      <c r="U248" s="2">
        <v>2.7E-2</v>
      </c>
      <c r="W248" s="2">
        <f t="shared" si="22"/>
        <v>0.85088953216374263</v>
      </c>
      <c r="X248" s="2">
        <f t="shared" si="26"/>
        <v>0.11186971641646691</v>
      </c>
      <c r="Y248" s="2">
        <f t="shared" si="23"/>
        <v>2450.8946189964422</v>
      </c>
      <c r="Z248" s="2"/>
      <c r="AA248" s="2">
        <f t="shared" si="24"/>
        <v>4.9828107028087078E-2</v>
      </c>
    </row>
    <row r="249" spans="1:27" x14ac:dyDescent="0.35">
      <c r="A249" s="2">
        <v>2007</v>
      </c>
      <c r="B249" s="2" t="s">
        <v>32</v>
      </c>
      <c r="C249" s="2" t="s">
        <v>21</v>
      </c>
      <c r="D249" s="2" t="s">
        <v>29</v>
      </c>
      <c r="E249" s="2">
        <v>12814</v>
      </c>
      <c r="F249" s="2">
        <v>143608</v>
      </c>
      <c r="G249" s="2">
        <f t="shared" si="25"/>
        <v>8.922901231129185E-2</v>
      </c>
      <c r="I249" s="2">
        <v>2007</v>
      </c>
      <c r="J249" s="2" t="s">
        <v>32</v>
      </c>
      <c r="K249" s="2" t="s">
        <v>21</v>
      </c>
      <c r="L249" s="2" t="s">
        <v>29</v>
      </c>
      <c r="M249" s="2" t="s">
        <v>23</v>
      </c>
      <c r="N249" s="2">
        <v>846</v>
      </c>
      <c r="O249" s="2">
        <v>143608</v>
      </c>
      <c r="P249" s="2">
        <f t="shared" si="27"/>
        <v>5.8910367110467385</v>
      </c>
      <c r="R249" s="2">
        <f t="shared" si="21"/>
        <v>11968</v>
      </c>
      <c r="S249" s="2">
        <v>1</v>
      </c>
      <c r="T249" s="2">
        <v>0.89</v>
      </c>
      <c r="U249" s="2">
        <v>1.6E-2</v>
      </c>
      <c r="W249" s="2">
        <f t="shared" si="22"/>
        <v>0.83025059101654852</v>
      </c>
      <c r="X249" s="2">
        <f t="shared" si="26"/>
        <v>7.5272877206377167E-2</v>
      </c>
      <c r="Y249" s="2">
        <f t="shared" si="23"/>
        <v>1603.2577944059221</v>
      </c>
      <c r="Z249" s="2">
        <f>SUM(Y243:Y249)/ SUM(E243:E249)</f>
        <v>0.21843107577314855</v>
      </c>
      <c r="AA249" s="2">
        <f t="shared" si="24"/>
        <v>7.8064886396259803E-2</v>
      </c>
    </row>
    <row r="250" spans="1:27" x14ac:dyDescent="0.35">
      <c r="A250" s="2">
        <v>2007</v>
      </c>
      <c r="B250" s="2" t="s">
        <v>32</v>
      </c>
      <c r="C250" s="2" t="s">
        <v>21</v>
      </c>
      <c r="D250" s="2" t="s">
        <v>30</v>
      </c>
      <c r="E250" s="2">
        <v>15255</v>
      </c>
      <c r="F250" s="2">
        <v>96068</v>
      </c>
      <c r="G250" s="2">
        <f t="shared" si="25"/>
        <v>0.15879377107881917</v>
      </c>
      <c r="I250" s="2">
        <v>2007</v>
      </c>
      <c r="J250" s="2" t="s">
        <v>32</v>
      </c>
      <c r="K250" s="2" t="s">
        <v>21</v>
      </c>
      <c r="L250" s="2" t="s">
        <v>30</v>
      </c>
      <c r="M250" s="2" t="s">
        <v>23</v>
      </c>
      <c r="N250" s="2">
        <v>594</v>
      </c>
      <c r="O250" s="2">
        <v>96068</v>
      </c>
      <c r="P250" s="2">
        <f t="shared" si="27"/>
        <v>6.1831202897947284</v>
      </c>
      <c r="R250" s="2">
        <f t="shared" si="21"/>
        <v>14661</v>
      </c>
      <c r="S250" s="2">
        <v>1.24</v>
      </c>
      <c r="T250" s="2">
        <v>0.87</v>
      </c>
      <c r="U250" s="2">
        <v>1.6E-2</v>
      </c>
      <c r="W250" s="2">
        <f t="shared" si="22"/>
        <v>0.79945400673400668</v>
      </c>
      <c r="X250" s="2">
        <f t="shared" si="26"/>
        <v>7.6043165773444873E-2</v>
      </c>
      <c r="Y250" s="2">
        <f t="shared" si="23"/>
        <v>1589.7445334044751</v>
      </c>
      <c r="Z250" s="2">
        <f>SUM(Y243:Y250)/ SUM(E243:E250)</f>
        <v>0.20264741427420019</v>
      </c>
      <c r="AA250" s="2">
        <f t="shared" si="24"/>
        <v>0.14224565377228135</v>
      </c>
    </row>
    <row r="251" spans="1:27" x14ac:dyDescent="0.35">
      <c r="A251" s="2">
        <v>2007</v>
      </c>
      <c r="B251" s="2" t="s">
        <v>32</v>
      </c>
      <c r="C251" s="2" t="s">
        <v>31</v>
      </c>
      <c r="D251" s="2" t="s">
        <v>22</v>
      </c>
      <c r="E251" s="2">
        <v>52109</v>
      </c>
      <c r="F251" s="2">
        <v>8593438</v>
      </c>
      <c r="G251" s="2">
        <f t="shared" si="25"/>
        <v>6.0638128767554964E-3</v>
      </c>
      <c r="I251" s="2">
        <v>2007</v>
      </c>
      <c r="J251" s="2" t="s">
        <v>32</v>
      </c>
      <c r="K251" s="2" t="s">
        <v>31</v>
      </c>
      <c r="L251" s="2" t="s">
        <v>22</v>
      </c>
      <c r="M251" s="2" t="s">
        <v>23</v>
      </c>
      <c r="N251" s="2">
        <v>3663</v>
      </c>
      <c r="O251" s="2">
        <v>8593438</v>
      </c>
      <c r="P251" s="2">
        <f t="shared" si="27"/>
        <v>0.42625547539878683</v>
      </c>
      <c r="R251" s="2">
        <f t="shared" si="21"/>
        <v>48446</v>
      </c>
      <c r="S251" s="2">
        <v>0.11</v>
      </c>
      <c r="T251" s="2">
        <v>0.06</v>
      </c>
      <c r="U251" s="2">
        <v>0.29699999999999999</v>
      </c>
      <c r="W251" s="2">
        <f t="shared" si="22"/>
        <v>0.74193879879879887</v>
      </c>
      <c r="X251" s="2">
        <f t="shared" si="26"/>
        <v>8.965158233374293E-2</v>
      </c>
      <c r="Y251" s="2">
        <f t="shared" si="23"/>
        <v>7060.9823777405109</v>
      </c>
      <c r="Z251" s="2"/>
      <c r="AA251" s="2">
        <f t="shared" si="24"/>
        <v>5.2421414598277771E-3</v>
      </c>
    </row>
    <row r="252" spans="1:27" x14ac:dyDescent="0.35">
      <c r="A252" s="2">
        <v>2007</v>
      </c>
      <c r="B252" s="2" t="s">
        <v>32</v>
      </c>
      <c r="C252" s="2" t="s">
        <v>31</v>
      </c>
      <c r="D252" s="2" t="s">
        <v>24</v>
      </c>
      <c r="E252" s="2">
        <v>64772</v>
      </c>
      <c r="F252" s="2">
        <v>7541188</v>
      </c>
      <c r="G252" s="2">
        <f t="shared" si="25"/>
        <v>8.5890976328928548E-3</v>
      </c>
      <c r="I252" s="2">
        <v>2007</v>
      </c>
      <c r="J252" s="2" t="s">
        <v>32</v>
      </c>
      <c r="K252" s="2" t="s">
        <v>31</v>
      </c>
      <c r="L252" s="2" t="s">
        <v>24</v>
      </c>
      <c r="M252" s="2" t="s">
        <v>23</v>
      </c>
      <c r="N252" s="2">
        <v>6099</v>
      </c>
      <c r="O252" s="2">
        <v>7541188</v>
      </c>
      <c r="P252" s="2">
        <f t="shared" si="27"/>
        <v>0.80875851391054032</v>
      </c>
      <c r="R252" s="2">
        <f t="shared" si="21"/>
        <v>58673</v>
      </c>
      <c r="S252" s="2">
        <v>0.18</v>
      </c>
      <c r="T252" s="2">
        <v>0.05</v>
      </c>
      <c r="U252" s="2">
        <v>0.186</v>
      </c>
      <c r="W252" s="2">
        <f t="shared" si="22"/>
        <v>0.77743665518937521</v>
      </c>
      <c r="X252" s="2">
        <f t="shared" si="26"/>
        <v>0.11036951119667962</v>
      </c>
      <c r="Y252" s="2">
        <f t="shared" si="23"/>
        <v>11217.296490442783</v>
      </c>
      <c r="Z252" s="2"/>
      <c r="AA252" s="2">
        <f t="shared" si="24"/>
        <v>7.1016268934758322E-3</v>
      </c>
    </row>
    <row r="253" spans="1:27" x14ac:dyDescent="0.35">
      <c r="A253" s="2">
        <v>2007</v>
      </c>
      <c r="B253" s="2" t="s">
        <v>32</v>
      </c>
      <c r="C253" s="2" t="s">
        <v>31</v>
      </c>
      <c r="D253" s="2" t="s">
        <v>25</v>
      </c>
      <c r="E253" s="2">
        <v>76013</v>
      </c>
      <c r="F253" s="2">
        <v>6065318</v>
      </c>
      <c r="G253" s="2">
        <f t="shared" si="25"/>
        <v>1.253240143385722E-2</v>
      </c>
      <c r="I253" s="2">
        <v>2007</v>
      </c>
      <c r="J253" s="2" t="s">
        <v>32</v>
      </c>
      <c r="K253" s="2" t="s">
        <v>31</v>
      </c>
      <c r="L253" s="2" t="s">
        <v>25</v>
      </c>
      <c r="M253" s="2" t="s">
        <v>23</v>
      </c>
      <c r="N253" s="2">
        <v>9165</v>
      </c>
      <c r="O253" s="2">
        <v>6065318</v>
      </c>
      <c r="P253" s="2">
        <f t="shared" si="27"/>
        <v>1.5110502037980531</v>
      </c>
      <c r="R253" s="2">
        <f t="shared" si="21"/>
        <v>66848</v>
      </c>
      <c r="S253" s="2">
        <v>0.31</v>
      </c>
      <c r="T253" s="2">
        <v>0.12</v>
      </c>
      <c r="U253" s="2">
        <v>0.111</v>
      </c>
      <c r="W253" s="2">
        <f t="shared" si="22"/>
        <v>0.794844672122204</v>
      </c>
      <c r="X253" s="2">
        <f t="shared" si="26"/>
        <v>0.12481201230639311</v>
      </c>
      <c r="Y253" s="2">
        <f t="shared" si="23"/>
        <v>15628.184818657766</v>
      </c>
      <c r="Z253" s="2"/>
      <c r="AA253" s="2">
        <f t="shared" si="24"/>
        <v>9.95575420469994E-3</v>
      </c>
    </row>
    <row r="254" spans="1:27" x14ac:dyDescent="0.35">
      <c r="A254" s="2">
        <v>2007</v>
      </c>
      <c r="B254" s="2" t="s">
        <v>32</v>
      </c>
      <c r="C254" s="2" t="s">
        <v>31</v>
      </c>
      <c r="D254" s="2" t="s">
        <v>26</v>
      </c>
      <c r="E254" s="2">
        <v>84199</v>
      </c>
      <c r="F254" s="2">
        <v>4437345</v>
      </c>
      <c r="G254" s="2">
        <f t="shared" si="25"/>
        <v>1.8975085326924095E-2</v>
      </c>
      <c r="I254" s="2">
        <v>2007</v>
      </c>
      <c r="J254" s="2" t="s">
        <v>32</v>
      </c>
      <c r="K254" s="2" t="s">
        <v>31</v>
      </c>
      <c r="L254" s="2" t="s">
        <v>26</v>
      </c>
      <c r="M254" s="2" t="s">
        <v>23</v>
      </c>
      <c r="N254" s="2">
        <v>11482</v>
      </c>
      <c r="O254" s="2">
        <v>4437345</v>
      </c>
      <c r="P254" s="2">
        <f t="shared" si="27"/>
        <v>2.5875833409392328</v>
      </c>
      <c r="R254" s="2">
        <f t="shared" si="21"/>
        <v>72717</v>
      </c>
      <c r="S254" s="2">
        <v>0.43</v>
      </c>
      <c r="T254" s="2">
        <v>0.22</v>
      </c>
      <c r="U254" s="2">
        <v>7.2999999999999995E-2</v>
      </c>
      <c r="W254" s="2">
        <f t="shared" si="22"/>
        <v>0.83382177756488407</v>
      </c>
      <c r="X254" s="2">
        <f t="shared" si="26"/>
        <v>0.14572624801893694</v>
      </c>
      <c r="Y254" s="2">
        <f t="shared" si="23"/>
        <v>20170.717227193036</v>
      </c>
      <c r="Z254" s="2"/>
      <c r="AA254" s="2">
        <f t="shared" si="24"/>
        <v>1.4429412807164413E-2</v>
      </c>
    </row>
    <row r="255" spans="1:27" x14ac:dyDescent="0.35">
      <c r="A255" s="2">
        <v>2007</v>
      </c>
      <c r="B255" s="2" t="s">
        <v>32</v>
      </c>
      <c r="C255" s="2" t="s">
        <v>31</v>
      </c>
      <c r="D255" s="2" t="s">
        <v>27</v>
      </c>
      <c r="E255" s="2">
        <v>100629</v>
      </c>
      <c r="F255" s="2">
        <v>3443018</v>
      </c>
      <c r="G255" s="2">
        <f t="shared" si="25"/>
        <v>2.9226974706492968E-2</v>
      </c>
      <c r="I255" s="2">
        <v>2007</v>
      </c>
      <c r="J255" s="2" t="s">
        <v>32</v>
      </c>
      <c r="K255" s="2" t="s">
        <v>31</v>
      </c>
      <c r="L255" s="2" t="s">
        <v>27</v>
      </c>
      <c r="M255" s="2" t="s">
        <v>23</v>
      </c>
      <c r="N255" s="2">
        <v>12455</v>
      </c>
      <c r="O255" s="2">
        <v>3443018</v>
      </c>
      <c r="P255" s="2">
        <f t="shared" si="27"/>
        <v>3.6174658395628487</v>
      </c>
      <c r="R255" s="2">
        <f t="shared" si="21"/>
        <v>88174</v>
      </c>
      <c r="S255" s="2">
        <v>0.63</v>
      </c>
      <c r="T255" s="2">
        <v>0.35</v>
      </c>
      <c r="U255" s="2">
        <v>4.5999999999999999E-2</v>
      </c>
      <c r="W255" s="2">
        <f t="shared" si="22"/>
        <v>0.82584493456443198</v>
      </c>
      <c r="X255" s="2">
        <f t="shared" si="26"/>
        <v>0.12839891285980562</v>
      </c>
      <c r="Y255" s="2">
        <f t="shared" si="23"/>
        <v>21607.344402500501</v>
      </c>
      <c r="Z255" s="2"/>
      <c r="AA255" s="2">
        <f t="shared" si="24"/>
        <v>2.2951275769542739E-2</v>
      </c>
    </row>
    <row r="256" spans="1:27" x14ac:dyDescent="0.35">
      <c r="A256" s="2">
        <v>2007</v>
      </c>
      <c r="B256" s="2" t="s">
        <v>32</v>
      </c>
      <c r="C256" s="2" t="s">
        <v>31</v>
      </c>
      <c r="D256" s="2" t="s">
        <v>28</v>
      </c>
      <c r="E256" s="2">
        <v>132199</v>
      </c>
      <c r="F256" s="2">
        <v>2827294</v>
      </c>
      <c r="G256" s="2">
        <f t="shared" si="25"/>
        <v>4.6758136932345908E-2</v>
      </c>
      <c r="I256" s="2">
        <v>2007</v>
      </c>
      <c r="J256" s="2" t="s">
        <v>32</v>
      </c>
      <c r="K256" s="2" t="s">
        <v>31</v>
      </c>
      <c r="L256" s="2" t="s">
        <v>28</v>
      </c>
      <c r="M256" s="2" t="s">
        <v>23</v>
      </c>
      <c r="N256" s="2">
        <v>13228</v>
      </c>
      <c r="O256" s="2">
        <v>2827294</v>
      </c>
      <c r="P256" s="2">
        <f t="shared" si="27"/>
        <v>4.6786786234470128</v>
      </c>
      <c r="R256" s="2">
        <f t="shared" si="21"/>
        <v>118971</v>
      </c>
      <c r="S256" s="2">
        <v>0.77</v>
      </c>
      <c r="T256" s="2">
        <v>0.52</v>
      </c>
      <c r="U256" s="2">
        <v>2.7E-2</v>
      </c>
      <c r="W256" s="2">
        <f t="shared" si="22"/>
        <v>0.83542361808285448</v>
      </c>
      <c r="X256" s="2">
        <f t="shared" si="26"/>
        <v>0.10015641286448584</v>
      </c>
      <c r="Y256" s="2">
        <f t="shared" si="23"/>
        <v>22966.692214900744</v>
      </c>
      <c r="Z256" s="2"/>
      <c r="AA256" s="2">
        <f t="shared" si="24"/>
        <v>3.8634930709398899E-2</v>
      </c>
    </row>
    <row r="257" spans="1:27" x14ac:dyDescent="0.35">
      <c r="A257" s="2">
        <v>2007</v>
      </c>
      <c r="B257" s="2" t="s">
        <v>32</v>
      </c>
      <c r="C257" s="2" t="s">
        <v>31</v>
      </c>
      <c r="D257" s="2" t="s">
        <v>29</v>
      </c>
      <c r="E257" s="2">
        <v>154625</v>
      </c>
      <c r="F257" s="2">
        <v>2001634</v>
      </c>
      <c r="G257" s="2">
        <f t="shared" si="25"/>
        <v>7.7249387250616253E-2</v>
      </c>
      <c r="I257" s="2">
        <v>2007</v>
      </c>
      <c r="J257" s="2" t="s">
        <v>32</v>
      </c>
      <c r="K257" s="2" t="s">
        <v>31</v>
      </c>
      <c r="L257" s="2" t="s">
        <v>29</v>
      </c>
      <c r="M257" s="2" t="s">
        <v>23</v>
      </c>
      <c r="N257" s="2">
        <v>10610</v>
      </c>
      <c r="O257" s="2">
        <v>2001634</v>
      </c>
      <c r="P257" s="2">
        <f t="shared" si="27"/>
        <v>5.3006693531384856</v>
      </c>
      <c r="R257" s="2">
        <f t="shared" si="21"/>
        <v>144015</v>
      </c>
      <c r="S257" s="2">
        <v>1</v>
      </c>
      <c r="T257" s="2">
        <v>0.89</v>
      </c>
      <c r="U257" s="2">
        <v>1.6E-2</v>
      </c>
      <c r="W257" s="2">
        <f t="shared" si="22"/>
        <v>0.81134458058435432</v>
      </c>
      <c r="X257" s="2">
        <f t="shared" si="26"/>
        <v>6.6496633466070126E-2</v>
      </c>
      <c r="Y257" s="2">
        <f t="shared" si="23"/>
        <v>18184.878668616089</v>
      </c>
      <c r="Z257" s="2">
        <f>SUM(Y251:Y257)/ SUM(E251:E257)</f>
        <v>0.17581340674693915</v>
      </c>
      <c r="AA257" s="2">
        <f t="shared" si="24"/>
        <v>6.8164370375095498E-2</v>
      </c>
    </row>
    <row r="258" spans="1:27" x14ac:dyDescent="0.35">
      <c r="A258" s="2">
        <v>2007</v>
      </c>
      <c r="B258" s="2" t="s">
        <v>32</v>
      </c>
      <c r="C258" s="2" t="s">
        <v>31</v>
      </c>
      <c r="D258" s="2" t="s">
        <v>30</v>
      </c>
      <c r="E258" s="2">
        <v>228227</v>
      </c>
      <c r="F258" s="2">
        <v>1446668</v>
      </c>
      <c r="G258" s="2">
        <f t="shared" si="25"/>
        <v>0.15776045367700123</v>
      </c>
      <c r="I258" s="2">
        <v>2007</v>
      </c>
      <c r="J258" s="2" t="s">
        <v>32</v>
      </c>
      <c r="K258" s="2" t="s">
        <v>31</v>
      </c>
      <c r="L258" s="2" t="s">
        <v>30</v>
      </c>
      <c r="M258" s="2" t="s">
        <v>23</v>
      </c>
      <c r="N258" s="2">
        <v>7241</v>
      </c>
      <c r="O258" s="2">
        <v>1446668</v>
      </c>
      <c r="P258" s="2">
        <f t="shared" si="27"/>
        <v>5.0052949259954591</v>
      </c>
      <c r="R258" s="2">
        <f t="shared" si="21"/>
        <v>220986</v>
      </c>
      <c r="S258" s="2">
        <v>1.24</v>
      </c>
      <c r="T258" s="2">
        <v>0.87</v>
      </c>
      <c r="U258" s="2">
        <v>1.6E-2</v>
      </c>
      <c r="W258" s="2">
        <f t="shared" si="22"/>
        <v>0.75226235050407397</v>
      </c>
      <c r="X258" s="2">
        <f t="shared" si="26"/>
        <v>5.8465905719725639E-2</v>
      </c>
      <c r="Y258" s="2">
        <f t="shared" si="23"/>
        <v>18367.27832137929</v>
      </c>
      <c r="Z258" s="2">
        <f>SUM(Y251:Y258)/ SUM(E251:E258)</f>
        <v>0.15144205136292285</v>
      </c>
      <c r="AA258" s="2">
        <f t="shared" si="24"/>
        <v>0.14506419004126772</v>
      </c>
    </row>
    <row r="259" spans="1:27" x14ac:dyDescent="0.35">
      <c r="A259" s="2">
        <v>2008</v>
      </c>
      <c r="B259" s="2" t="s">
        <v>20</v>
      </c>
      <c r="C259" s="2" t="s">
        <v>21</v>
      </c>
      <c r="D259" s="2" t="s">
        <v>22</v>
      </c>
      <c r="E259" s="2">
        <v>8728</v>
      </c>
      <c r="F259" s="2">
        <v>1414223</v>
      </c>
      <c r="G259" s="2">
        <f t="shared" si="25"/>
        <v>6.1715868006672215E-3</v>
      </c>
      <c r="I259" s="2">
        <v>2008</v>
      </c>
      <c r="J259" s="2" t="s">
        <v>20</v>
      </c>
      <c r="K259" s="2" t="s">
        <v>21</v>
      </c>
      <c r="L259" s="2" t="s">
        <v>22</v>
      </c>
      <c r="M259" s="2" t="s">
        <v>23</v>
      </c>
      <c r="N259" s="2">
        <v>516</v>
      </c>
      <c r="O259" s="2">
        <v>1414223</v>
      </c>
      <c r="P259" s="2">
        <f t="shared" si="27"/>
        <v>0.36486466420076608</v>
      </c>
      <c r="R259" s="2">
        <f t="shared" ref="R259:R322" si="28">E259-N259</f>
        <v>8212</v>
      </c>
      <c r="S259" s="2">
        <v>0.11</v>
      </c>
      <c r="T259" s="2">
        <v>0.06</v>
      </c>
      <c r="U259" s="2">
        <v>0.20699999999999999</v>
      </c>
      <c r="W259" s="2">
        <f t="shared" ref="W259:W322" si="29">(P259-S259)/(P259)</f>
        <v>0.6985183527131783</v>
      </c>
      <c r="X259" s="2">
        <f t="shared" si="26"/>
        <v>5.138948940719771E-2</v>
      </c>
      <c r="Y259" s="2">
        <f t="shared" ref="Y259:Y322" si="30">N259*W259+R259*X259</f>
        <v>782.44595701190758</v>
      </c>
      <c r="Z259" s="2"/>
      <c r="AA259" s="2">
        <f t="shared" ref="AA259:AA322" si="31">(E259-Y259)/F259</f>
        <v>5.618317650743972E-3</v>
      </c>
    </row>
    <row r="260" spans="1:27" x14ac:dyDescent="0.35">
      <c r="A260" s="2">
        <v>2008</v>
      </c>
      <c r="B260" s="2" t="s">
        <v>20</v>
      </c>
      <c r="C260" s="2" t="s">
        <v>21</v>
      </c>
      <c r="D260" s="2" t="s">
        <v>24</v>
      </c>
      <c r="E260" s="2">
        <v>9795</v>
      </c>
      <c r="F260" s="2">
        <v>1162262</v>
      </c>
      <c r="G260" s="2">
        <f t="shared" ref="G260:G323" si="32">E260/F260</f>
        <v>8.4275318301725421E-3</v>
      </c>
      <c r="I260" s="2">
        <v>2008</v>
      </c>
      <c r="J260" s="2" t="s">
        <v>20</v>
      </c>
      <c r="K260" s="2" t="s">
        <v>21</v>
      </c>
      <c r="L260" s="2" t="s">
        <v>24</v>
      </c>
      <c r="M260" s="2" t="s">
        <v>23</v>
      </c>
      <c r="N260" s="2">
        <v>665</v>
      </c>
      <c r="O260" s="2">
        <v>1162262</v>
      </c>
      <c r="P260" s="2">
        <f t="shared" si="27"/>
        <v>0.57216014977690055</v>
      </c>
      <c r="R260" s="2">
        <f t="shared" si="28"/>
        <v>9130</v>
      </c>
      <c r="S260" s="2">
        <v>0.13</v>
      </c>
      <c r="T260" s="2">
        <v>7.0000000000000007E-2</v>
      </c>
      <c r="U260" s="2">
        <v>0.17499999999999999</v>
      </c>
      <c r="W260" s="2">
        <f t="shared" si="29"/>
        <v>0.77279088721804512</v>
      </c>
      <c r="X260" s="2">
        <f t="shared" ref="X260:X323" si="33">(EXP(U260*P260)-EXP(U260*S260))/(EXP(U260*VALUE(P260)))</f>
        <v>7.4460090878366372E-2</v>
      </c>
      <c r="Y260" s="2">
        <f t="shared" si="30"/>
        <v>1193.7265697194848</v>
      </c>
      <c r="Z260" s="2"/>
      <c r="AA260" s="2">
        <f t="shared" si="31"/>
        <v>7.400459991190037E-3</v>
      </c>
    </row>
    <row r="261" spans="1:27" x14ac:dyDescent="0.35">
      <c r="A261" s="2">
        <v>2008</v>
      </c>
      <c r="B261" s="2" t="s">
        <v>20</v>
      </c>
      <c r="C261" s="2" t="s">
        <v>21</v>
      </c>
      <c r="D261" s="2" t="s">
        <v>25</v>
      </c>
      <c r="E261" s="2">
        <v>10253</v>
      </c>
      <c r="F261" s="2">
        <v>842295</v>
      </c>
      <c r="G261" s="2">
        <f t="shared" si="32"/>
        <v>1.2172694839693932E-2</v>
      </c>
      <c r="I261" s="2">
        <v>2008</v>
      </c>
      <c r="J261" s="2" t="s">
        <v>20</v>
      </c>
      <c r="K261" s="2" t="s">
        <v>21</v>
      </c>
      <c r="L261" s="2" t="s">
        <v>25</v>
      </c>
      <c r="M261" s="2" t="s">
        <v>23</v>
      </c>
      <c r="N261" s="2">
        <v>821</v>
      </c>
      <c r="O261" s="2">
        <v>842295</v>
      </c>
      <c r="P261" s="2">
        <f t="shared" ref="P261:P324" si="34">N261/O261*1000</f>
        <v>0.97471788387678893</v>
      </c>
      <c r="R261" s="2">
        <f t="shared" si="28"/>
        <v>9432</v>
      </c>
      <c r="S261" s="2">
        <v>0.2</v>
      </c>
      <c r="T261" s="2">
        <v>0.12</v>
      </c>
      <c r="U261" s="2">
        <v>8.6999999999999994E-2</v>
      </c>
      <c r="W261" s="2">
        <f t="shared" si="29"/>
        <v>0.79481242387332529</v>
      </c>
      <c r="X261" s="2">
        <f t="shared" si="33"/>
        <v>6.517922812046141E-2</v>
      </c>
      <c r="Y261" s="2">
        <f t="shared" si="30"/>
        <v>1267.311479632192</v>
      </c>
      <c r="Z261" s="2"/>
      <c r="AA261" s="2">
        <f t="shared" si="31"/>
        <v>1.0668101461326268E-2</v>
      </c>
    </row>
    <row r="262" spans="1:27" x14ac:dyDescent="0.35">
      <c r="A262" s="2">
        <v>2008</v>
      </c>
      <c r="B262" s="2" t="s">
        <v>20</v>
      </c>
      <c r="C262" s="2" t="s">
        <v>21</v>
      </c>
      <c r="D262" s="2" t="s">
        <v>26</v>
      </c>
      <c r="E262" s="2">
        <v>11140</v>
      </c>
      <c r="F262" s="2">
        <v>636882</v>
      </c>
      <c r="G262" s="2">
        <f t="shared" si="32"/>
        <v>1.7491466237073743E-2</v>
      </c>
      <c r="I262" s="2">
        <v>2008</v>
      </c>
      <c r="J262" s="2" t="s">
        <v>20</v>
      </c>
      <c r="K262" s="2" t="s">
        <v>21</v>
      </c>
      <c r="L262" s="2" t="s">
        <v>26</v>
      </c>
      <c r="M262" s="2" t="s">
        <v>23</v>
      </c>
      <c r="N262" s="2">
        <v>991</v>
      </c>
      <c r="O262" s="2">
        <v>636882</v>
      </c>
      <c r="P262" s="2">
        <f t="shared" si="34"/>
        <v>1.556018226296237</v>
      </c>
      <c r="R262" s="2">
        <f t="shared" si="28"/>
        <v>10149</v>
      </c>
      <c r="S262" s="2">
        <v>0.25</v>
      </c>
      <c r="T262" s="2">
        <v>0.17</v>
      </c>
      <c r="U262" s="2">
        <v>8.5000000000000006E-2</v>
      </c>
      <c r="W262" s="2">
        <f t="shared" si="29"/>
        <v>0.83933350151362263</v>
      </c>
      <c r="X262" s="2">
        <f t="shared" si="33"/>
        <v>0.10507158686936692</v>
      </c>
      <c r="Y262" s="2">
        <f t="shared" si="30"/>
        <v>1898.1510351372049</v>
      </c>
      <c r="Z262" s="2"/>
      <c r="AA262" s="2">
        <f t="shared" si="31"/>
        <v>1.4511085200810818E-2</v>
      </c>
    </row>
    <row r="263" spans="1:27" x14ac:dyDescent="0.35">
      <c r="A263" s="2">
        <v>2008</v>
      </c>
      <c r="B263" s="2" t="s">
        <v>20</v>
      </c>
      <c r="C263" s="2" t="s">
        <v>21</v>
      </c>
      <c r="D263" s="2" t="s">
        <v>27</v>
      </c>
      <c r="E263" s="2">
        <v>12654</v>
      </c>
      <c r="F263" s="2">
        <v>495256</v>
      </c>
      <c r="G263" s="2">
        <f t="shared" si="32"/>
        <v>2.5550422407805255E-2</v>
      </c>
      <c r="I263" s="2">
        <v>2008</v>
      </c>
      <c r="J263" s="2" t="s">
        <v>20</v>
      </c>
      <c r="K263" s="2" t="s">
        <v>21</v>
      </c>
      <c r="L263" s="2" t="s">
        <v>27</v>
      </c>
      <c r="M263" s="2" t="s">
        <v>23</v>
      </c>
      <c r="N263" s="2">
        <v>914</v>
      </c>
      <c r="O263" s="2">
        <v>495256</v>
      </c>
      <c r="P263" s="2">
        <f t="shared" si="34"/>
        <v>1.8455102007850486</v>
      </c>
      <c r="R263" s="2">
        <f t="shared" si="28"/>
        <v>11740</v>
      </c>
      <c r="S263" s="2">
        <v>0.34</v>
      </c>
      <c r="T263" s="2">
        <v>0.31</v>
      </c>
      <c r="U263" s="2">
        <v>6.9000000000000006E-2</v>
      </c>
      <c r="W263" s="2">
        <f t="shared" si="29"/>
        <v>0.81576910284463888</v>
      </c>
      <c r="X263" s="2">
        <f t="shared" si="33"/>
        <v>9.8666732794585224E-2</v>
      </c>
      <c r="Y263" s="2">
        <f t="shared" si="30"/>
        <v>1903.9604030084304</v>
      </c>
      <c r="Z263" s="2"/>
      <c r="AA263" s="2">
        <f t="shared" si="31"/>
        <v>2.1706025968371043E-2</v>
      </c>
    </row>
    <row r="264" spans="1:27" x14ac:dyDescent="0.35">
      <c r="A264" s="2">
        <v>2008</v>
      </c>
      <c r="B264" s="2" t="s">
        <v>20</v>
      </c>
      <c r="C264" s="2" t="s">
        <v>21</v>
      </c>
      <c r="D264" s="2" t="s">
        <v>28</v>
      </c>
      <c r="E264" s="2">
        <v>14940</v>
      </c>
      <c r="F264" s="2">
        <v>382373</v>
      </c>
      <c r="G264" s="2">
        <f t="shared" si="32"/>
        <v>3.9071796387297221E-2</v>
      </c>
      <c r="I264" s="2">
        <v>2008</v>
      </c>
      <c r="J264" s="2" t="s">
        <v>20</v>
      </c>
      <c r="K264" s="2" t="s">
        <v>21</v>
      </c>
      <c r="L264" s="2" t="s">
        <v>28</v>
      </c>
      <c r="M264" s="2" t="s">
        <v>23</v>
      </c>
      <c r="N264" s="2">
        <v>888</v>
      </c>
      <c r="O264" s="2">
        <v>382373</v>
      </c>
      <c r="P264" s="2">
        <f t="shared" si="34"/>
        <v>2.3223397049477863</v>
      </c>
      <c r="R264" s="2">
        <f t="shared" si="28"/>
        <v>14052</v>
      </c>
      <c r="S264" s="2">
        <v>0.43</v>
      </c>
      <c r="T264" s="2">
        <v>0.33</v>
      </c>
      <c r="U264" s="2">
        <v>5.6000000000000001E-2</v>
      </c>
      <c r="W264" s="2">
        <f t="shared" si="29"/>
        <v>0.81484190315315319</v>
      </c>
      <c r="X264" s="2">
        <f t="shared" si="33"/>
        <v>0.10054928934754293</v>
      </c>
      <c r="Y264" s="2">
        <f t="shared" si="30"/>
        <v>2136.4982239116734</v>
      </c>
      <c r="Z264" s="2"/>
      <c r="AA264" s="2">
        <f t="shared" si="31"/>
        <v>3.348432492903089E-2</v>
      </c>
    </row>
    <row r="265" spans="1:27" x14ac:dyDescent="0.35">
      <c r="A265" s="2">
        <v>2008</v>
      </c>
      <c r="B265" s="2" t="s">
        <v>20</v>
      </c>
      <c r="C265" s="2" t="s">
        <v>21</v>
      </c>
      <c r="D265" s="2" t="s">
        <v>29</v>
      </c>
      <c r="E265" s="2">
        <v>17117</v>
      </c>
      <c r="F265" s="2">
        <v>279505</v>
      </c>
      <c r="G265" s="2">
        <f t="shared" si="32"/>
        <v>6.124040714835155E-2</v>
      </c>
      <c r="I265" s="2">
        <v>2008</v>
      </c>
      <c r="J265" s="2" t="s">
        <v>20</v>
      </c>
      <c r="K265" s="2" t="s">
        <v>21</v>
      </c>
      <c r="L265" s="2" t="s">
        <v>29</v>
      </c>
      <c r="M265" s="2" t="s">
        <v>23</v>
      </c>
      <c r="N265" s="2">
        <v>760</v>
      </c>
      <c r="O265" s="2">
        <v>279505</v>
      </c>
      <c r="P265" s="2">
        <f t="shared" si="34"/>
        <v>2.7190926817051575</v>
      </c>
      <c r="R265" s="2">
        <f t="shared" si="28"/>
        <v>16357</v>
      </c>
      <c r="S265" s="2">
        <v>0.85</v>
      </c>
      <c r="T265" s="2">
        <v>0.57999999999999996</v>
      </c>
      <c r="U265" s="2">
        <v>3.9E-2</v>
      </c>
      <c r="W265" s="2">
        <f t="shared" si="29"/>
        <v>0.68739572368421054</v>
      </c>
      <c r="X265" s="2">
        <f t="shared" si="33"/>
        <v>7.0301198444051582E-2</v>
      </c>
      <c r="Y265" s="2">
        <f t="shared" si="30"/>
        <v>1672.3374529493517</v>
      </c>
      <c r="Z265" s="2">
        <f>SUM(Y259:Y265)/ SUM(E259:E265)</f>
        <v>0.12826203364612057</v>
      </c>
      <c r="AA265" s="2">
        <f t="shared" si="31"/>
        <v>5.5257195925119934E-2</v>
      </c>
    </row>
    <row r="266" spans="1:27" x14ac:dyDescent="0.35">
      <c r="A266" s="2">
        <v>2008</v>
      </c>
      <c r="B266" s="2" t="s">
        <v>20</v>
      </c>
      <c r="C266" s="2" t="s">
        <v>21</v>
      </c>
      <c r="D266" s="2" t="s">
        <v>30</v>
      </c>
      <c r="E266" s="2">
        <v>34767</v>
      </c>
      <c r="F266" s="2">
        <v>263829</v>
      </c>
      <c r="G266" s="2">
        <f t="shared" si="32"/>
        <v>0.13177853837144515</v>
      </c>
      <c r="I266" s="2">
        <v>2008</v>
      </c>
      <c r="J266" s="2" t="s">
        <v>20</v>
      </c>
      <c r="K266" s="2" t="s">
        <v>21</v>
      </c>
      <c r="L266" s="2" t="s">
        <v>30</v>
      </c>
      <c r="M266" s="2" t="s">
        <v>23</v>
      </c>
      <c r="N266" s="2">
        <v>597</v>
      </c>
      <c r="O266" s="2">
        <v>263829</v>
      </c>
      <c r="P266" s="2">
        <f t="shared" si="34"/>
        <v>2.2628293326359121</v>
      </c>
      <c r="R266" s="2">
        <f t="shared" si="28"/>
        <v>34170</v>
      </c>
      <c r="S266" s="2">
        <v>0.89</v>
      </c>
      <c r="T266" s="2">
        <v>0.61</v>
      </c>
      <c r="U266" s="2">
        <v>3.9E-2</v>
      </c>
      <c r="W266" s="2">
        <f t="shared" si="29"/>
        <v>0.60668708542713567</v>
      </c>
      <c r="X266" s="2">
        <f t="shared" si="33"/>
        <v>5.2132300516285583E-2</v>
      </c>
      <c r="Y266" s="2">
        <f t="shared" si="30"/>
        <v>2143.5528986414784</v>
      </c>
      <c r="Z266" s="2">
        <f>SUM(Y259:Y266)/ SUM(E259:E266)</f>
        <v>0.10886630835730209</v>
      </c>
      <c r="AA266" s="2">
        <f t="shared" si="31"/>
        <v>0.12365375717361822</v>
      </c>
    </row>
    <row r="267" spans="1:27" x14ac:dyDescent="0.35">
      <c r="A267" s="2">
        <v>2008</v>
      </c>
      <c r="B267" s="2" t="s">
        <v>20</v>
      </c>
      <c r="C267" s="2" t="s">
        <v>31</v>
      </c>
      <c r="D267" s="2" t="s">
        <v>22</v>
      </c>
      <c r="E267" s="2">
        <v>31365</v>
      </c>
      <c r="F267" s="2">
        <v>8954318</v>
      </c>
      <c r="G267" s="2">
        <f t="shared" si="32"/>
        <v>3.5027793294810394E-3</v>
      </c>
      <c r="I267" s="2">
        <v>2008</v>
      </c>
      <c r="J267" s="2" t="s">
        <v>20</v>
      </c>
      <c r="K267" s="2" t="s">
        <v>31</v>
      </c>
      <c r="L267" s="2" t="s">
        <v>22</v>
      </c>
      <c r="M267" s="2" t="s">
        <v>23</v>
      </c>
      <c r="N267" s="2">
        <v>2892</v>
      </c>
      <c r="O267" s="2">
        <v>8954318</v>
      </c>
      <c r="P267" s="2">
        <f t="shared" si="34"/>
        <v>0.32297267083880649</v>
      </c>
      <c r="R267" s="2">
        <f t="shared" si="28"/>
        <v>28473</v>
      </c>
      <c r="S267" s="2">
        <v>0.11</v>
      </c>
      <c r="T267" s="2">
        <v>0.06</v>
      </c>
      <c r="U267" s="2">
        <v>0.20699999999999999</v>
      </c>
      <c r="W267" s="2">
        <f t="shared" si="29"/>
        <v>0.65941390733056715</v>
      </c>
      <c r="X267" s="2">
        <f t="shared" si="33"/>
        <v>4.3127708233206712E-2</v>
      </c>
      <c r="Y267" s="2">
        <f t="shared" si="30"/>
        <v>3135.0002565240948</v>
      </c>
      <c r="Z267" s="2"/>
      <c r="AA267" s="2">
        <f t="shared" si="31"/>
        <v>3.1526688848303027E-3</v>
      </c>
    </row>
    <row r="268" spans="1:27" x14ac:dyDescent="0.35">
      <c r="A268" s="2">
        <v>2008</v>
      </c>
      <c r="B268" s="2" t="s">
        <v>20</v>
      </c>
      <c r="C268" s="2" t="s">
        <v>31</v>
      </c>
      <c r="D268" s="2" t="s">
        <v>24</v>
      </c>
      <c r="E268" s="2">
        <v>39829</v>
      </c>
      <c r="F268" s="2">
        <v>7972193</v>
      </c>
      <c r="G268" s="2">
        <f t="shared" si="32"/>
        <v>4.9959904382646031E-3</v>
      </c>
      <c r="I268" s="2">
        <v>2008</v>
      </c>
      <c r="J268" s="2" t="s">
        <v>20</v>
      </c>
      <c r="K268" s="2" t="s">
        <v>31</v>
      </c>
      <c r="L268" s="2" t="s">
        <v>24</v>
      </c>
      <c r="M268" s="2" t="s">
        <v>23</v>
      </c>
      <c r="N268" s="2">
        <v>4115</v>
      </c>
      <c r="O268" s="2">
        <v>7972193</v>
      </c>
      <c r="P268" s="2">
        <f t="shared" si="34"/>
        <v>0.51616913940743792</v>
      </c>
      <c r="R268" s="2">
        <f t="shared" si="28"/>
        <v>35714</v>
      </c>
      <c r="S268" s="2">
        <v>0.13</v>
      </c>
      <c r="T268" s="2">
        <v>7.0000000000000007E-2</v>
      </c>
      <c r="U268" s="2">
        <v>0.17499999999999999</v>
      </c>
      <c r="W268" s="2">
        <f t="shared" si="29"/>
        <v>0.74814457108140953</v>
      </c>
      <c r="X268" s="2">
        <f t="shared" si="33"/>
        <v>6.5346680185071157E-2</v>
      </c>
      <c r="Y268" s="2">
        <f t="shared" si="30"/>
        <v>5412.4062461296317</v>
      </c>
      <c r="Z268" s="2"/>
      <c r="AA268" s="2">
        <f t="shared" si="31"/>
        <v>4.3170798491544756E-3</v>
      </c>
    </row>
    <row r="269" spans="1:27" x14ac:dyDescent="0.35">
      <c r="A269" s="2">
        <v>2008</v>
      </c>
      <c r="B269" s="2" t="s">
        <v>20</v>
      </c>
      <c r="C269" s="2" t="s">
        <v>31</v>
      </c>
      <c r="D269" s="2" t="s">
        <v>25</v>
      </c>
      <c r="E269" s="2">
        <v>53188</v>
      </c>
      <c r="F269" s="2">
        <v>6718402</v>
      </c>
      <c r="G269" s="2">
        <f t="shared" si="32"/>
        <v>7.9167635399013045E-3</v>
      </c>
      <c r="I269" s="2">
        <v>2008</v>
      </c>
      <c r="J269" s="2" t="s">
        <v>20</v>
      </c>
      <c r="K269" s="2" t="s">
        <v>31</v>
      </c>
      <c r="L269" s="2" t="s">
        <v>25</v>
      </c>
      <c r="M269" s="2" t="s">
        <v>23</v>
      </c>
      <c r="N269" s="2">
        <v>6620</v>
      </c>
      <c r="O269" s="2">
        <v>6718402</v>
      </c>
      <c r="P269" s="2">
        <f t="shared" si="34"/>
        <v>0.98535336230252368</v>
      </c>
      <c r="R269" s="2">
        <f t="shared" si="28"/>
        <v>46568</v>
      </c>
      <c r="S269" s="2">
        <v>0.2</v>
      </c>
      <c r="T269" s="2">
        <v>0.12</v>
      </c>
      <c r="U269" s="2">
        <v>8.6999999999999994E-2</v>
      </c>
      <c r="W269" s="2">
        <f t="shared" si="29"/>
        <v>0.79702712990936564</v>
      </c>
      <c r="X269" s="2">
        <f t="shared" si="33"/>
        <v>6.6043805223122309E-2</v>
      </c>
      <c r="Y269" s="2">
        <f t="shared" si="30"/>
        <v>8351.8475216303596</v>
      </c>
      <c r="Z269" s="2"/>
      <c r="AA269" s="2">
        <f t="shared" si="31"/>
        <v>6.6736334739078782E-3</v>
      </c>
    </row>
    <row r="270" spans="1:27" x14ac:dyDescent="0.35">
      <c r="A270" s="2">
        <v>2008</v>
      </c>
      <c r="B270" s="2" t="s">
        <v>20</v>
      </c>
      <c r="C270" s="2" t="s">
        <v>31</v>
      </c>
      <c r="D270" s="2" t="s">
        <v>26</v>
      </c>
      <c r="E270" s="2">
        <v>64776</v>
      </c>
      <c r="F270" s="2">
        <v>5212402</v>
      </c>
      <c r="G270" s="2">
        <f t="shared" si="32"/>
        <v>1.2427284004572173E-2</v>
      </c>
      <c r="I270" s="2">
        <v>2008</v>
      </c>
      <c r="J270" s="2" t="s">
        <v>20</v>
      </c>
      <c r="K270" s="2" t="s">
        <v>31</v>
      </c>
      <c r="L270" s="2" t="s">
        <v>26</v>
      </c>
      <c r="M270" s="2" t="s">
        <v>23</v>
      </c>
      <c r="N270" s="2">
        <v>8695</v>
      </c>
      <c r="O270" s="2">
        <v>5212402</v>
      </c>
      <c r="P270" s="2">
        <f t="shared" si="34"/>
        <v>1.6681368781609707</v>
      </c>
      <c r="R270" s="2">
        <f t="shared" si="28"/>
        <v>56081</v>
      </c>
      <c r="S270" s="2">
        <v>0.25</v>
      </c>
      <c r="T270" s="2">
        <v>0.17</v>
      </c>
      <c r="U270" s="2">
        <v>8.5000000000000006E-2</v>
      </c>
      <c r="W270" s="2">
        <f t="shared" si="29"/>
        <v>0.85013220241518117</v>
      </c>
      <c r="X270" s="2">
        <f t="shared" si="33"/>
        <v>0.11355982004396768</v>
      </c>
      <c r="Y270" s="2">
        <f t="shared" si="30"/>
        <v>13760.447767885751</v>
      </c>
      <c r="Z270" s="2"/>
      <c r="AA270" s="2">
        <f t="shared" si="31"/>
        <v>9.7873403149093732E-3</v>
      </c>
    </row>
    <row r="271" spans="1:27" x14ac:dyDescent="0.35">
      <c r="A271" s="2">
        <v>2008</v>
      </c>
      <c r="B271" s="2" t="s">
        <v>20</v>
      </c>
      <c r="C271" s="2" t="s">
        <v>31</v>
      </c>
      <c r="D271" s="2" t="s">
        <v>27</v>
      </c>
      <c r="E271" s="2">
        <v>82679</v>
      </c>
      <c r="F271" s="2">
        <v>4135154</v>
      </c>
      <c r="G271" s="2">
        <f t="shared" si="32"/>
        <v>1.9994176758592302E-2</v>
      </c>
      <c r="I271" s="2">
        <v>2008</v>
      </c>
      <c r="J271" s="2" t="s">
        <v>20</v>
      </c>
      <c r="K271" s="2" t="s">
        <v>31</v>
      </c>
      <c r="L271" s="2" t="s">
        <v>27</v>
      </c>
      <c r="M271" s="2" t="s">
        <v>23</v>
      </c>
      <c r="N271" s="2">
        <v>9592</v>
      </c>
      <c r="O271" s="2">
        <v>4135154</v>
      </c>
      <c r="P271" s="2">
        <f t="shared" si="34"/>
        <v>2.3196234045938793</v>
      </c>
      <c r="R271" s="2">
        <f t="shared" si="28"/>
        <v>73087</v>
      </c>
      <c r="S271" s="2">
        <v>0.34</v>
      </c>
      <c r="T271" s="2">
        <v>0.31</v>
      </c>
      <c r="U271" s="2">
        <v>6.9000000000000006E-2</v>
      </c>
      <c r="W271" s="2">
        <f t="shared" si="29"/>
        <v>0.85342448290241857</v>
      </c>
      <c r="X271" s="2">
        <f t="shared" si="33"/>
        <v>0.12767569509275423</v>
      </c>
      <c r="Y271" s="2">
        <f t="shared" si="30"/>
        <v>17517.481167244128</v>
      </c>
      <c r="Z271" s="2"/>
      <c r="AA271" s="2">
        <f t="shared" si="31"/>
        <v>1.5757942469072705E-2</v>
      </c>
    </row>
    <row r="272" spans="1:27" x14ac:dyDescent="0.35">
      <c r="A272" s="2">
        <v>2008</v>
      </c>
      <c r="B272" s="2" t="s">
        <v>20</v>
      </c>
      <c r="C272" s="2" t="s">
        <v>31</v>
      </c>
      <c r="D272" s="2" t="s">
        <v>28</v>
      </c>
      <c r="E272" s="2">
        <v>119717</v>
      </c>
      <c r="F272" s="2">
        <v>3625694</v>
      </c>
      <c r="G272" s="2">
        <f t="shared" si="32"/>
        <v>3.3019057868645285E-2</v>
      </c>
      <c r="I272" s="2">
        <v>2008</v>
      </c>
      <c r="J272" s="2" t="s">
        <v>20</v>
      </c>
      <c r="K272" s="2" t="s">
        <v>31</v>
      </c>
      <c r="L272" s="2" t="s">
        <v>28</v>
      </c>
      <c r="M272" s="2" t="s">
        <v>23</v>
      </c>
      <c r="N272" s="2">
        <v>10425</v>
      </c>
      <c r="O272" s="2">
        <v>3625694</v>
      </c>
      <c r="P272" s="2">
        <f t="shared" si="34"/>
        <v>2.8753115955179891</v>
      </c>
      <c r="R272" s="2">
        <f t="shared" si="28"/>
        <v>109292</v>
      </c>
      <c r="S272" s="2">
        <v>0.43</v>
      </c>
      <c r="T272" s="2">
        <v>0.33</v>
      </c>
      <c r="U272" s="2">
        <v>5.6000000000000001E-2</v>
      </c>
      <c r="W272" s="2">
        <f t="shared" si="29"/>
        <v>0.85045099088729015</v>
      </c>
      <c r="X272" s="2">
        <f t="shared" si="33"/>
        <v>0.12797522985673579</v>
      </c>
      <c r="Y272" s="2">
        <f t="shared" si="30"/>
        <v>22852.620401502369</v>
      </c>
      <c r="Z272" s="2"/>
      <c r="AA272" s="2">
        <f t="shared" si="31"/>
        <v>2.6716093415080709E-2</v>
      </c>
    </row>
    <row r="273" spans="1:27" x14ac:dyDescent="0.35">
      <c r="A273" s="2">
        <v>2008</v>
      </c>
      <c r="B273" s="2" t="s">
        <v>20</v>
      </c>
      <c r="C273" s="2" t="s">
        <v>31</v>
      </c>
      <c r="D273" s="2" t="s">
        <v>29</v>
      </c>
      <c r="E273" s="2">
        <v>172286</v>
      </c>
      <c r="F273" s="2">
        <v>3082577</v>
      </c>
      <c r="G273" s="2">
        <f t="shared" si="32"/>
        <v>5.5890250267876522E-2</v>
      </c>
      <c r="I273" s="2">
        <v>2008</v>
      </c>
      <c r="J273" s="2" t="s">
        <v>20</v>
      </c>
      <c r="K273" s="2" t="s">
        <v>31</v>
      </c>
      <c r="L273" s="2" t="s">
        <v>29</v>
      </c>
      <c r="M273" s="2" t="s">
        <v>23</v>
      </c>
      <c r="N273" s="2">
        <v>9302</v>
      </c>
      <c r="O273" s="2">
        <v>3082577</v>
      </c>
      <c r="P273" s="2">
        <f t="shared" si="34"/>
        <v>3.0176050752341306</v>
      </c>
      <c r="R273" s="2">
        <f t="shared" si="28"/>
        <v>162984</v>
      </c>
      <c r="S273" s="2">
        <v>0.85</v>
      </c>
      <c r="T273" s="2">
        <v>0.57999999999999996</v>
      </c>
      <c r="U273" s="2">
        <v>3.9E-2</v>
      </c>
      <c r="W273" s="2">
        <f t="shared" si="29"/>
        <v>0.71831966781337342</v>
      </c>
      <c r="X273" s="2">
        <f t="shared" si="33"/>
        <v>8.1061976471848152E-2</v>
      </c>
      <c r="Y273" s="2">
        <f t="shared" si="30"/>
        <v>19893.614723287697</v>
      </c>
      <c r="Z273" s="2">
        <f>SUM(Y267:Y273)/ SUM(E267:E273)</f>
        <v>0.16125748099497025</v>
      </c>
      <c r="AA273" s="2">
        <f t="shared" si="31"/>
        <v>4.9436684072032035E-2</v>
      </c>
    </row>
    <row r="274" spans="1:27" x14ac:dyDescent="0.35">
      <c r="A274" s="2">
        <v>2008</v>
      </c>
      <c r="B274" s="2" t="s">
        <v>20</v>
      </c>
      <c r="C274" s="2" t="s">
        <v>31</v>
      </c>
      <c r="D274" s="2" t="s">
        <v>30</v>
      </c>
      <c r="E274" s="2">
        <v>440349</v>
      </c>
      <c r="F274" s="2">
        <v>3175136</v>
      </c>
      <c r="G274" s="2">
        <f t="shared" si="32"/>
        <v>0.13868665783134959</v>
      </c>
      <c r="I274" s="2">
        <v>2008</v>
      </c>
      <c r="J274" s="2" t="s">
        <v>20</v>
      </c>
      <c r="K274" s="2" t="s">
        <v>31</v>
      </c>
      <c r="L274" s="2" t="s">
        <v>30</v>
      </c>
      <c r="M274" s="2" t="s">
        <v>23</v>
      </c>
      <c r="N274" s="2">
        <v>8036</v>
      </c>
      <c r="O274" s="2">
        <v>3175136</v>
      </c>
      <c r="P274" s="2">
        <f t="shared" si="34"/>
        <v>2.5309152111909534</v>
      </c>
      <c r="R274" s="2">
        <f t="shared" si="28"/>
        <v>432313</v>
      </c>
      <c r="S274" s="2">
        <v>0.89</v>
      </c>
      <c r="T274" s="2">
        <v>0.61</v>
      </c>
      <c r="U274" s="2">
        <v>3.9E-2</v>
      </c>
      <c r="W274" s="2">
        <f t="shared" si="29"/>
        <v>0.64834855151816817</v>
      </c>
      <c r="X274" s="2">
        <f t="shared" si="33"/>
        <v>6.1990960694827027E-2</v>
      </c>
      <c r="Y274" s="2">
        <f t="shared" si="30"/>
        <v>32009.627150862754</v>
      </c>
      <c r="Z274" s="2">
        <f>SUM(Y267:Y274)/ SUM(E267:E274)</f>
        <v>0.12242022690456356</v>
      </c>
      <c r="AA274" s="2">
        <f t="shared" si="31"/>
        <v>0.12860531733101738</v>
      </c>
    </row>
    <row r="275" spans="1:27" x14ac:dyDescent="0.35">
      <c r="A275" s="2">
        <v>2008</v>
      </c>
      <c r="B275" s="2" t="s">
        <v>32</v>
      </c>
      <c r="C275" s="2" t="s">
        <v>21</v>
      </c>
      <c r="D275" s="2" t="s">
        <v>22</v>
      </c>
      <c r="E275" s="2">
        <v>12288</v>
      </c>
      <c r="F275" s="2">
        <v>1238784</v>
      </c>
      <c r="G275" s="2">
        <f t="shared" si="32"/>
        <v>9.9194048357098569E-3</v>
      </c>
      <c r="I275" s="2">
        <v>2008</v>
      </c>
      <c r="J275" s="2" t="s">
        <v>32</v>
      </c>
      <c r="K275" s="2" t="s">
        <v>21</v>
      </c>
      <c r="L275" s="2" t="s">
        <v>22</v>
      </c>
      <c r="M275" s="2" t="s">
        <v>23</v>
      </c>
      <c r="N275" s="2">
        <v>838</v>
      </c>
      <c r="O275" s="2">
        <v>1238784</v>
      </c>
      <c r="P275" s="2">
        <f t="shared" si="34"/>
        <v>0.67646982847695802</v>
      </c>
      <c r="R275" s="2">
        <f t="shared" si="28"/>
        <v>11450</v>
      </c>
      <c r="S275" s="2">
        <v>0.11</v>
      </c>
      <c r="T275" s="2">
        <v>0.06</v>
      </c>
      <c r="U275" s="2">
        <v>0.29699999999999999</v>
      </c>
      <c r="W275" s="2">
        <f t="shared" si="29"/>
        <v>0.83739112171837715</v>
      </c>
      <c r="X275" s="2">
        <f t="shared" si="33"/>
        <v>0.1548503266264995</v>
      </c>
      <c r="Y275" s="2">
        <f t="shared" si="30"/>
        <v>2474.7699998734197</v>
      </c>
      <c r="Z275" s="2"/>
      <c r="AA275" s="2">
        <f t="shared" si="31"/>
        <v>7.9216635023753781E-3</v>
      </c>
    </row>
    <row r="276" spans="1:27" x14ac:dyDescent="0.35">
      <c r="A276" s="2">
        <v>2008</v>
      </c>
      <c r="B276" s="2" t="s">
        <v>32</v>
      </c>
      <c r="C276" s="2" t="s">
        <v>21</v>
      </c>
      <c r="D276" s="2" t="s">
        <v>24</v>
      </c>
      <c r="E276" s="2">
        <v>14728</v>
      </c>
      <c r="F276" s="2">
        <v>979107</v>
      </c>
      <c r="G276" s="2">
        <f t="shared" si="32"/>
        <v>1.5042278320959813E-2</v>
      </c>
      <c r="I276" s="2">
        <v>2008</v>
      </c>
      <c r="J276" s="2" t="s">
        <v>32</v>
      </c>
      <c r="K276" s="2" t="s">
        <v>21</v>
      </c>
      <c r="L276" s="2" t="s">
        <v>24</v>
      </c>
      <c r="M276" s="2" t="s">
        <v>23</v>
      </c>
      <c r="N276" s="2">
        <v>1258</v>
      </c>
      <c r="O276" s="2">
        <v>979107</v>
      </c>
      <c r="P276" s="2">
        <f t="shared" si="34"/>
        <v>1.2848442509347804</v>
      </c>
      <c r="R276" s="2">
        <f t="shared" si="28"/>
        <v>13470</v>
      </c>
      <c r="S276" s="2">
        <v>0.18</v>
      </c>
      <c r="T276" s="2">
        <v>0.05</v>
      </c>
      <c r="U276" s="2">
        <v>0.186</v>
      </c>
      <c r="W276" s="2">
        <f t="shared" si="29"/>
        <v>0.85990519872813997</v>
      </c>
      <c r="X276" s="2">
        <f t="shared" si="33"/>
        <v>0.18576074464840253</v>
      </c>
      <c r="Y276" s="2">
        <f t="shared" si="30"/>
        <v>3583.9579704139824</v>
      </c>
      <c r="Z276" s="2"/>
      <c r="AA276" s="2">
        <f t="shared" si="31"/>
        <v>1.1381842872725879E-2</v>
      </c>
    </row>
    <row r="277" spans="1:27" x14ac:dyDescent="0.35">
      <c r="A277" s="2">
        <v>2008</v>
      </c>
      <c r="B277" s="2" t="s">
        <v>32</v>
      </c>
      <c r="C277" s="2" t="s">
        <v>21</v>
      </c>
      <c r="D277" s="2" t="s">
        <v>25</v>
      </c>
      <c r="E277" s="2">
        <v>13936</v>
      </c>
      <c r="F277" s="2">
        <v>684132</v>
      </c>
      <c r="G277" s="2">
        <f t="shared" si="32"/>
        <v>2.0370337888009918E-2</v>
      </c>
      <c r="I277" s="2">
        <v>2008</v>
      </c>
      <c r="J277" s="2" t="s">
        <v>32</v>
      </c>
      <c r="K277" s="2" t="s">
        <v>21</v>
      </c>
      <c r="L277" s="2" t="s">
        <v>25</v>
      </c>
      <c r="M277" s="2" t="s">
        <v>23</v>
      </c>
      <c r="N277" s="2">
        <v>1387</v>
      </c>
      <c r="O277" s="2">
        <v>684132</v>
      </c>
      <c r="P277" s="2">
        <f t="shared" si="34"/>
        <v>2.0273865277461076</v>
      </c>
      <c r="R277" s="2">
        <f t="shared" si="28"/>
        <v>12549</v>
      </c>
      <c r="S277" s="2">
        <v>0.31</v>
      </c>
      <c r="T277" s="2">
        <v>0.12</v>
      </c>
      <c r="U277" s="2">
        <v>0.111</v>
      </c>
      <c r="W277" s="2">
        <f t="shared" si="29"/>
        <v>0.84709378514780098</v>
      </c>
      <c r="X277" s="2">
        <f t="shared" si="33"/>
        <v>0.17356160737654142</v>
      </c>
      <c r="Y277" s="2">
        <f t="shared" si="30"/>
        <v>3352.9436909682181</v>
      </c>
      <c r="Z277" s="2"/>
      <c r="AA277" s="2">
        <f t="shared" si="31"/>
        <v>1.5469319238146704E-2</v>
      </c>
    </row>
    <row r="278" spans="1:27" x14ac:dyDescent="0.35">
      <c r="A278" s="2">
        <v>2008</v>
      </c>
      <c r="B278" s="2" t="s">
        <v>32</v>
      </c>
      <c r="C278" s="2" t="s">
        <v>21</v>
      </c>
      <c r="D278" s="2" t="s">
        <v>26</v>
      </c>
      <c r="E278" s="2">
        <v>14089</v>
      </c>
      <c r="F278" s="2">
        <v>485246</v>
      </c>
      <c r="G278" s="2">
        <f t="shared" si="32"/>
        <v>2.9034757628089668E-2</v>
      </c>
      <c r="I278" s="2">
        <v>2008</v>
      </c>
      <c r="J278" s="2" t="s">
        <v>32</v>
      </c>
      <c r="K278" s="2" t="s">
        <v>21</v>
      </c>
      <c r="L278" s="2" t="s">
        <v>26</v>
      </c>
      <c r="M278" s="2" t="s">
        <v>23</v>
      </c>
      <c r="N278" s="2">
        <v>1514</v>
      </c>
      <c r="O278" s="2">
        <v>485246</v>
      </c>
      <c r="P278" s="2">
        <f t="shared" si="34"/>
        <v>3.1200669351215673</v>
      </c>
      <c r="R278" s="2">
        <f t="shared" si="28"/>
        <v>12575</v>
      </c>
      <c r="S278" s="2">
        <v>0.43</v>
      </c>
      <c r="T278" s="2">
        <v>0.22</v>
      </c>
      <c r="U278" s="2">
        <v>7.2999999999999995E-2</v>
      </c>
      <c r="W278" s="2">
        <f t="shared" si="29"/>
        <v>0.86218244385733156</v>
      </c>
      <c r="X278" s="2">
        <f t="shared" si="33"/>
        <v>0.17829586866186761</v>
      </c>
      <c r="Y278" s="2">
        <f t="shared" si="30"/>
        <v>3547.4147684229852</v>
      </c>
      <c r="Z278" s="2"/>
      <c r="AA278" s="2">
        <f t="shared" si="31"/>
        <v>2.172420840476174E-2</v>
      </c>
    </row>
    <row r="279" spans="1:27" x14ac:dyDescent="0.35">
      <c r="A279" s="2">
        <v>2008</v>
      </c>
      <c r="B279" s="2" t="s">
        <v>32</v>
      </c>
      <c r="C279" s="2" t="s">
        <v>21</v>
      </c>
      <c r="D279" s="2" t="s">
        <v>27</v>
      </c>
      <c r="E279" s="2">
        <v>13884</v>
      </c>
      <c r="F279" s="2">
        <v>350302</v>
      </c>
      <c r="G279" s="2">
        <f t="shared" si="32"/>
        <v>3.9634372627047519E-2</v>
      </c>
      <c r="I279" s="2">
        <v>2008</v>
      </c>
      <c r="J279" s="2" t="s">
        <v>32</v>
      </c>
      <c r="K279" s="2" t="s">
        <v>21</v>
      </c>
      <c r="L279" s="2" t="s">
        <v>27</v>
      </c>
      <c r="M279" s="2" t="s">
        <v>23</v>
      </c>
      <c r="N279" s="2">
        <v>1373</v>
      </c>
      <c r="O279" s="2">
        <v>350302</v>
      </c>
      <c r="P279" s="2">
        <f t="shared" si="34"/>
        <v>3.9194751956882916</v>
      </c>
      <c r="R279" s="2">
        <f t="shared" si="28"/>
        <v>12511</v>
      </c>
      <c r="S279" s="2">
        <v>0.63</v>
      </c>
      <c r="T279" s="2">
        <v>0.35</v>
      </c>
      <c r="U279" s="2">
        <v>4.5999999999999999E-2</v>
      </c>
      <c r="W279" s="2">
        <f t="shared" si="29"/>
        <v>0.83926419519300799</v>
      </c>
      <c r="X279" s="2">
        <f t="shared" si="33"/>
        <v>0.14042384908881611</v>
      </c>
      <c r="Y279" s="2">
        <f t="shared" si="30"/>
        <v>2909.152515950178</v>
      </c>
      <c r="Z279" s="2"/>
      <c r="AA279" s="2">
        <f t="shared" si="31"/>
        <v>3.1329674064235494E-2</v>
      </c>
    </row>
    <row r="280" spans="1:27" x14ac:dyDescent="0.35">
      <c r="A280" s="2">
        <v>2008</v>
      </c>
      <c r="B280" s="2" t="s">
        <v>32</v>
      </c>
      <c r="C280" s="2" t="s">
        <v>21</v>
      </c>
      <c r="D280" s="2" t="s">
        <v>28</v>
      </c>
      <c r="E280" s="2">
        <v>14054</v>
      </c>
      <c r="F280" s="2">
        <v>236253</v>
      </c>
      <c r="G280" s="2">
        <f t="shared" si="32"/>
        <v>5.9487075296398351E-2</v>
      </c>
      <c r="I280" s="2">
        <v>2008</v>
      </c>
      <c r="J280" s="2" t="s">
        <v>32</v>
      </c>
      <c r="K280" s="2" t="s">
        <v>21</v>
      </c>
      <c r="L280" s="2" t="s">
        <v>28</v>
      </c>
      <c r="M280" s="2" t="s">
        <v>23</v>
      </c>
      <c r="N280" s="2">
        <v>1262</v>
      </c>
      <c r="O280" s="2">
        <v>236253</v>
      </c>
      <c r="P280" s="2">
        <f t="shared" si="34"/>
        <v>5.3417311102927787</v>
      </c>
      <c r="R280" s="2">
        <f t="shared" si="28"/>
        <v>12792</v>
      </c>
      <c r="S280" s="2">
        <v>0.77</v>
      </c>
      <c r="T280" s="2">
        <v>0.52</v>
      </c>
      <c r="U280" s="2">
        <v>2.7E-2</v>
      </c>
      <c r="W280" s="2">
        <f t="shared" si="29"/>
        <v>0.85585197305863714</v>
      </c>
      <c r="X280" s="2">
        <f t="shared" si="33"/>
        <v>0.11612244641087896</v>
      </c>
      <c r="Y280" s="2">
        <f t="shared" si="30"/>
        <v>2565.5235244879636</v>
      </c>
      <c r="Z280" s="2"/>
      <c r="AA280" s="2">
        <f t="shared" si="31"/>
        <v>4.8627854357455931E-2</v>
      </c>
    </row>
    <row r="281" spans="1:27" x14ac:dyDescent="0.35">
      <c r="A281" s="2">
        <v>2008</v>
      </c>
      <c r="B281" s="2" t="s">
        <v>32</v>
      </c>
      <c r="C281" s="2" t="s">
        <v>21</v>
      </c>
      <c r="D281" s="2" t="s">
        <v>29</v>
      </c>
      <c r="E281" s="2">
        <v>13019</v>
      </c>
      <c r="F281" s="2">
        <v>145908</v>
      </c>
      <c r="G281" s="2">
        <f t="shared" si="32"/>
        <v>8.9227458398442858E-2</v>
      </c>
      <c r="I281" s="2">
        <v>2008</v>
      </c>
      <c r="J281" s="2" t="s">
        <v>32</v>
      </c>
      <c r="K281" s="2" t="s">
        <v>21</v>
      </c>
      <c r="L281" s="2" t="s">
        <v>29</v>
      </c>
      <c r="M281" s="2" t="s">
        <v>23</v>
      </c>
      <c r="N281" s="2">
        <v>818</v>
      </c>
      <c r="O281" s="2">
        <v>145908</v>
      </c>
      <c r="P281" s="2">
        <f t="shared" si="34"/>
        <v>5.6062724456506841</v>
      </c>
      <c r="R281" s="2">
        <f t="shared" si="28"/>
        <v>12201</v>
      </c>
      <c r="S281" s="2">
        <v>1</v>
      </c>
      <c r="T281" s="2">
        <v>0.89</v>
      </c>
      <c r="U281" s="2">
        <v>1.6E-2</v>
      </c>
      <c r="W281" s="2">
        <f t="shared" si="29"/>
        <v>0.82162836185819066</v>
      </c>
      <c r="X281" s="2">
        <f t="shared" si="33"/>
        <v>7.1049996470411284E-2</v>
      </c>
      <c r="Y281" s="2">
        <f t="shared" si="30"/>
        <v>1538.973006935488</v>
      </c>
      <c r="Z281" s="2">
        <f>SUM(Y275:Y281)/ SUM(E275:E281)</f>
        <v>0.20805366233725944</v>
      </c>
      <c r="AA281" s="2">
        <f t="shared" si="31"/>
        <v>7.8679900985994686E-2</v>
      </c>
    </row>
    <row r="282" spans="1:27" x14ac:dyDescent="0.35">
      <c r="A282" s="2">
        <v>2008</v>
      </c>
      <c r="B282" s="2" t="s">
        <v>32</v>
      </c>
      <c r="C282" s="2" t="s">
        <v>21</v>
      </c>
      <c r="D282" s="2" t="s">
        <v>30</v>
      </c>
      <c r="E282" s="2">
        <v>15506</v>
      </c>
      <c r="F282" s="2">
        <v>100819</v>
      </c>
      <c r="G282" s="2">
        <f t="shared" si="32"/>
        <v>0.1538003749293288</v>
      </c>
      <c r="I282" s="2">
        <v>2008</v>
      </c>
      <c r="J282" s="2" t="s">
        <v>32</v>
      </c>
      <c r="K282" s="2" t="s">
        <v>21</v>
      </c>
      <c r="L282" s="2" t="s">
        <v>30</v>
      </c>
      <c r="M282" s="2" t="s">
        <v>23</v>
      </c>
      <c r="N282" s="2">
        <v>596</v>
      </c>
      <c r="O282" s="2">
        <v>100819</v>
      </c>
      <c r="P282" s="2">
        <f t="shared" si="34"/>
        <v>5.9115841260079947</v>
      </c>
      <c r="R282" s="2">
        <f t="shared" si="28"/>
        <v>14910</v>
      </c>
      <c r="S282" s="2">
        <v>1.24</v>
      </c>
      <c r="T282" s="2">
        <v>0.87</v>
      </c>
      <c r="U282" s="2">
        <v>1.6E-2</v>
      </c>
      <c r="W282" s="2">
        <f t="shared" si="29"/>
        <v>0.7902423489932886</v>
      </c>
      <c r="X282" s="2">
        <f t="shared" si="33"/>
        <v>7.2020230012631484E-2</v>
      </c>
      <c r="Y282" s="2">
        <f t="shared" si="30"/>
        <v>1544.8060694883354</v>
      </c>
      <c r="Z282" s="2">
        <f>SUM(Y275:Y282)/ SUM(E275:E282)</f>
        <v>0.19297551250664163</v>
      </c>
      <c r="AA282" s="2">
        <f t="shared" si="31"/>
        <v>0.1384778060733757</v>
      </c>
    </row>
    <row r="283" spans="1:27" x14ac:dyDescent="0.35">
      <c r="A283" s="2">
        <v>2008</v>
      </c>
      <c r="B283" s="2" t="s">
        <v>32</v>
      </c>
      <c r="C283" s="2" t="s">
        <v>31</v>
      </c>
      <c r="D283" s="2" t="s">
        <v>22</v>
      </c>
      <c r="E283" s="2">
        <v>53419</v>
      </c>
      <c r="F283" s="2">
        <v>8771104</v>
      </c>
      <c r="G283" s="2">
        <f t="shared" si="32"/>
        <v>6.0903393689095463E-3</v>
      </c>
      <c r="I283" s="2">
        <v>2008</v>
      </c>
      <c r="J283" s="2" t="s">
        <v>32</v>
      </c>
      <c r="K283" s="2" t="s">
        <v>31</v>
      </c>
      <c r="L283" s="2" t="s">
        <v>22</v>
      </c>
      <c r="M283" s="2" t="s">
        <v>23</v>
      </c>
      <c r="N283" s="2">
        <v>3825</v>
      </c>
      <c r="O283" s="2">
        <v>8771104</v>
      </c>
      <c r="P283" s="2">
        <f t="shared" si="34"/>
        <v>0.43609105535631543</v>
      </c>
      <c r="R283" s="2">
        <f t="shared" si="28"/>
        <v>49594</v>
      </c>
      <c r="S283" s="2">
        <v>0.11</v>
      </c>
      <c r="T283" s="2">
        <v>0.06</v>
      </c>
      <c r="U283" s="2">
        <v>0.29699999999999999</v>
      </c>
      <c r="W283" s="2">
        <f t="shared" si="29"/>
        <v>0.74775910065359474</v>
      </c>
      <c r="X283" s="2">
        <f t="shared" si="33"/>
        <v>9.2306981993623236E-2</v>
      </c>
      <c r="Y283" s="2">
        <f t="shared" si="30"/>
        <v>7438.0510249917497</v>
      </c>
      <c r="Z283" s="2"/>
      <c r="AA283" s="2">
        <f t="shared" si="31"/>
        <v>5.2423217162865989E-3</v>
      </c>
    </row>
    <row r="284" spans="1:27" x14ac:dyDescent="0.35">
      <c r="A284" s="2">
        <v>2008</v>
      </c>
      <c r="B284" s="2" t="s">
        <v>32</v>
      </c>
      <c r="C284" s="2" t="s">
        <v>31</v>
      </c>
      <c r="D284" s="2" t="s">
        <v>24</v>
      </c>
      <c r="E284" s="2">
        <v>66337</v>
      </c>
      <c r="F284" s="2">
        <v>7652373</v>
      </c>
      <c r="G284" s="2">
        <f t="shared" si="32"/>
        <v>8.6688142357932638E-3</v>
      </c>
      <c r="I284" s="2">
        <v>2008</v>
      </c>
      <c r="J284" s="2" t="s">
        <v>32</v>
      </c>
      <c r="K284" s="2" t="s">
        <v>31</v>
      </c>
      <c r="L284" s="2" t="s">
        <v>24</v>
      </c>
      <c r="M284" s="2" t="s">
        <v>23</v>
      </c>
      <c r="N284" s="2">
        <v>6063</v>
      </c>
      <c r="O284" s="2">
        <v>7652373</v>
      </c>
      <c r="P284" s="2">
        <f t="shared" si="34"/>
        <v>0.79230325024668824</v>
      </c>
      <c r="R284" s="2">
        <f t="shared" si="28"/>
        <v>60274</v>
      </c>
      <c r="S284" s="2">
        <v>0.18</v>
      </c>
      <c r="T284" s="2">
        <v>0.05</v>
      </c>
      <c r="U284" s="2">
        <v>0.186</v>
      </c>
      <c r="W284" s="2">
        <f t="shared" si="29"/>
        <v>0.77281426026719457</v>
      </c>
      <c r="X284" s="2">
        <f t="shared" si="33"/>
        <v>0.10764246662972227</v>
      </c>
      <c r="Y284" s="2">
        <f t="shared" si="30"/>
        <v>11173.614893639882</v>
      </c>
      <c r="Z284" s="2"/>
      <c r="AA284" s="2">
        <f t="shared" si="31"/>
        <v>7.2086639146262364E-3</v>
      </c>
    </row>
    <row r="285" spans="1:27" x14ac:dyDescent="0.35">
      <c r="A285" s="2">
        <v>2008</v>
      </c>
      <c r="B285" s="2" t="s">
        <v>32</v>
      </c>
      <c r="C285" s="2" t="s">
        <v>31</v>
      </c>
      <c r="D285" s="2" t="s">
        <v>25</v>
      </c>
      <c r="E285" s="2">
        <v>79561</v>
      </c>
      <c r="F285" s="2">
        <v>6322632</v>
      </c>
      <c r="G285" s="2">
        <f t="shared" si="32"/>
        <v>1.2583525341977835E-2</v>
      </c>
      <c r="I285" s="2">
        <v>2008</v>
      </c>
      <c r="J285" s="2" t="s">
        <v>32</v>
      </c>
      <c r="K285" s="2" t="s">
        <v>31</v>
      </c>
      <c r="L285" s="2" t="s">
        <v>25</v>
      </c>
      <c r="M285" s="2" t="s">
        <v>23</v>
      </c>
      <c r="N285" s="2">
        <v>9149</v>
      </c>
      <c r="O285" s="2">
        <v>6322632</v>
      </c>
      <c r="P285" s="2">
        <f t="shared" si="34"/>
        <v>1.4470239609074196</v>
      </c>
      <c r="R285" s="2">
        <f t="shared" si="28"/>
        <v>70412</v>
      </c>
      <c r="S285" s="2">
        <v>0.31</v>
      </c>
      <c r="T285" s="2">
        <v>0.12</v>
      </c>
      <c r="U285" s="2">
        <v>0.111</v>
      </c>
      <c r="W285" s="2">
        <f t="shared" si="29"/>
        <v>0.78576719641490866</v>
      </c>
      <c r="X285" s="2">
        <f t="shared" si="33"/>
        <v>0.11856997291095517</v>
      </c>
      <c r="Y285" s="2">
        <f t="shared" si="30"/>
        <v>15537.733012606175</v>
      </c>
      <c r="Z285" s="2"/>
      <c r="AA285" s="2">
        <f t="shared" si="31"/>
        <v>1.0126046713994082E-2</v>
      </c>
    </row>
    <row r="286" spans="1:27" x14ac:dyDescent="0.35">
      <c r="A286" s="2">
        <v>2008</v>
      </c>
      <c r="B286" s="2" t="s">
        <v>32</v>
      </c>
      <c r="C286" s="2" t="s">
        <v>31</v>
      </c>
      <c r="D286" s="2" t="s">
        <v>26</v>
      </c>
      <c r="E286" s="2">
        <v>88436</v>
      </c>
      <c r="F286" s="2">
        <v>4704490</v>
      </c>
      <c r="G286" s="2">
        <f t="shared" si="32"/>
        <v>1.8798211920952112E-2</v>
      </c>
      <c r="I286" s="2">
        <v>2008</v>
      </c>
      <c r="J286" s="2" t="s">
        <v>32</v>
      </c>
      <c r="K286" s="2" t="s">
        <v>31</v>
      </c>
      <c r="L286" s="2" t="s">
        <v>26</v>
      </c>
      <c r="M286" s="2" t="s">
        <v>23</v>
      </c>
      <c r="N286" s="2">
        <v>11644</v>
      </c>
      <c r="O286" s="2">
        <v>4704490</v>
      </c>
      <c r="P286" s="2">
        <f t="shared" si="34"/>
        <v>2.4750823149799448</v>
      </c>
      <c r="R286" s="2">
        <f t="shared" si="28"/>
        <v>76792</v>
      </c>
      <c r="S286" s="2">
        <v>0.43</v>
      </c>
      <c r="T286" s="2">
        <v>0.22</v>
      </c>
      <c r="U286" s="2">
        <v>7.2999999999999995E-2</v>
      </c>
      <c r="W286" s="2">
        <f t="shared" si="29"/>
        <v>0.82626840432840942</v>
      </c>
      <c r="X286" s="2">
        <f t="shared" si="33"/>
        <v>0.13868157298404668</v>
      </c>
      <c r="Y286" s="2">
        <f t="shared" si="30"/>
        <v>20270.70465259091</v>
      </c>
      <c r="Z286" s="2"/>
      <c r="AA286" s="2">
        <f t="shared" si="31"/>
        <v>1.4489412316193485E-2</v>
      </c>
    </row>
    <row r="287" spans="1:27" x14ac:dyDescent="0.35">
      <c r="A287" s="2">
        <v>2008</v>
      </c>
      <c r="B287" s="2" t="s">
        <v>32</v>
      </c>
      <c r="C287" s="2" t="s">
        <v>31</v>
      </c>
      <c r="D287" s="2" t="s">
        <v>27</v>
      </c>
      <c r="E287" s="2">
        <v>102806</v>
      </c>
      <c r="F287" s="2">
        <v>3521793</v>
      </c>
      <c r="G287" s="2">
        <f t="shared" si="32"/>
        <v>2.9191380640486254E-2</v>
      </c>
      <c r="I287" s="2">
        <v>2008</v>
      </c>
      <c r="J287" s="2" t="s">
        <v>32</v>
      </c>
      <c r="K287" s="2" t="s">
        <v>31</v>
      </c>
      <c r="L287" s="2" t="s">
        <v>27</v>
      </c>
      <c r="M287" s="2" t="s">
        <v>23</v>
      </c>
      <c r="N287" s="2">
        <v>12483</v>
      </c>
      <c r="O287" s="2">
        <v>3521793</v>
      </c>
      <c r="P287" s="2">
        <f t="shared" si="34"/>
        <v>3.54450133781287</v>
      </c>
      <c r="R287" s="2">
        <f t="shared" si="28"/>
        <v>90323</v>
      </c>
      <c r="S287" s="2">
        <v>0.63</v>
      </c>
      <c r="T287" s="2">
        <v>0.35</v>
      </c>
      <c r="U287" s="2">
        <v>4.5999999999999999E-2</v>
      </c>
      <c r="W287" s="2">
        <f t="shared" si="29"/>
        <v>0.82225990627253065</v>
      </c>
      <c r="X287" s="2">
        <f t="shared" si="33"/>
        <v>0.12546858478615422</v>
      </c>
      <c r="Y287" s="2">
        <f t="shared" si="30"/>
        <v>21596.969393639811</v>
      </c>
      <c r="Z287" s="2"/>
      <c r="AA287" s="2">
        <f t="shared" si="31"/>
        <v>2.3059001652385641E-2</v>
      </c>
    </row>
    <row r="288" spans="1:27" x14ac:dyDescent="0.35">
      <c r="A288" s="2">
        <v>2008</v>
      </c>
      <c r="B288" s="2" t="s">
        <v>32</v>
      </c>
      <c r="C288" s="2" t="s">
        <v>31</v>
      </c>
      <c r="D288" s="2" t="s">
        <v>28</v>
      </c>
      <c r="E288" s="2">
        <v>131606</v>
      </c>
      <c r="F288" s="2">
        <v>2809281</v>
      </c>
      <c r="G288" s="2">
        <f t="shared" si="32"/>
        <v>4.6846862239840019E-2</v>
      </c>
      <c r="I288" s="2">
        <v>2008</v>
      </c>
      <c r="J288" s="2" t="s">
        <v>32</v>
      </c>
      <c r="K288" s="2" t="s">
        <v>31</v>
      </c>
      <c r="L288" s="2" t="s">
        <v>28</v>
      </c>
      <c r="M288" s="2" t="s">
        <v>23</v>
      </c>
      <c r="N288" s="2">
        <v>12688</v>
      </c>
      <c r="O288" s="2">
        <v>2809281</v>
      </c>
      <c r="P288" s="2">
        <f t="shared" si="34"/>
        <v>4.5164581257624281</v>
      </c>
      <c r="R288" s="2">
        <f t="shared" si="28"/>
        <v>118918</v>
      </c>
      <c r="S288" s="2">
        <v>0.77</v>
      </c>
      <c r="T288" s="2">
        <v>0.52</v>
      </c>
      <c r="U288" s="2">
        <v>2.7E-2</v>
      </c>
      <c r="W288" s="2">
        <f t="shared" si="29"/>
        <v>0.82951242354981081</v>
      </c>
      <c r="X288" s="2">
        <f t="shared" si="33"/>
        <v>9.620649594030492E-2</v>
      </c>
      <c r="Y288" s="2">
        <f t="shared" si="30"/>
        <v>21965.53771422918</v>
      </c>
      <c r="Z288" s="2"/>
      <c r="AA288" s="2">
        <f t="shared" si="31"/>
        <v>3.9027944262525115E-2</v>
      </c>
    </row>
    <row r="289" spans="1:27" x14ac:dyDescent="0.35">
      <c r="A289" s="2">
        <v>2008</v>
      </c>
      <c r="B289" s="2" t="s">
        <v>32</v>
      </c>
      <c r="C289" s="2" t="s">
        <v>31</v>
      </c>
      <c r="D289" s="2" t="s">
        <v>29</v>
      </c>
      <c r="E289" s="2">
        <v>155817</v>
      </c>
      <c r="F289" s="2">
        <v>2030879</v>
      </c>
      <c r="G289" s="2">
        <f t="shared" si="32"/>
        <v>7.6723921021390251E-2</v>
      </c>
      <c r="I289" s="2">
        <v>2008</v>
      </c>
      <c r="J289" s="2" t="s">
        <v>32</v>
      </c>
      <c r="K289" s="2" t="s">
        <v>31</v>
      </c>
      <c r="L289" s="2" t="s">
        <v>29</v>
      </c>
      <c r="M289" s="2" t="s">
        <v>23</v>
      </c>
      <c r="N289" s="2">
        <v>10739</v>
      </c>
      <c r="O289" s="2">
        <v>2030879</v>
      </c>
      <c r="P289" s="2">
        <f t="shared" si="34"/>
        <v>5.2878581146390307</v>
      </c>
      <c r="R289" s="2">
        <f t="shared" si="28"/>
        <v>145078</v>
      </c>
      <c r="S289" s="2">
        <v>1</v>
      </c>
      <c r="T289" s="2">
        <v>0.89</v>
      </c>
      <c r="U289" s="2">
        <v>1.6E-2</v>
      </c>
      <c r="W289" s="2">
        <f t="shared" si="29"/>
        <v>0.81088751280379923</v>
      </c>
      <c r="X289" s="2">
        <f t="shared" si="33"/>
        <v>6.6305264505053529E-2</v>
      </c>
      <c r="Y289" s="2">
        <f t="shared" si="30"/>
        <v>18327.556163864156</v>
      </c>
      <c r="Z289" s="2">
        <f>SUM(Y283:Y289)/ SUM(E283:E289)</f>
        <v>0.17155347318300762</v>
      </c>
      <c r="AA289" s="2">
        <f t="shared" si="31"/>
        <v>6.7699475860519429E-2</v>
      </c>
    </row>
    <row r="290" spans="1:27" x14ac:dyDescent="0.35">
      <c r="A290" s="2">
        <v>2008</v>
      </c>
      <c r="B290" s="2" t="s">
        <v>32</v>
      </c>
      <c r="C290" s="2" t="s">
        <v>31</v>
      </c>
      <c r="D290" s="2" t="s">
        <v>30</v>
      </c>
      <c r="E290" s="2">
        <v>240030</v>
      </c>
      <c r="F290" s="2">
        <v>1507448</v>
      </c>
      <c r="G290" s="2">
        <f t="shared" si="32"/>
        <v>0.15922937308616947</v>
      </c>
      <c r="I290" s="2">
        <v>2008</v>
      </c>
      <c r="J290" s="2" t="s">
        <v>32</v>
      </c>
      <c r="K290" s="2" t="s">
        <v>31</v>
      </c>
      <c r="L290" s="2" t="s">
        <v>30</v>
      </c>
      <c r="M290" s="2" t="s">
        <v>23</v>
      </c>
      <c r="N290" s="2">
        <v>7679</v>
      </c>
      <c r="O290" s="2">
        <v>1507448</v>
      </c>
      <c r="P290" s="2">
        <f t="shared" si="34"/>
        <v>5.0940397280702223</v>
      </c>
      <c r="R290" s="2">
        <f t="shared" si="28"/>
        <v>232351</v>
      </c>
      <c r="S290" s="2">
        <v>1.24</v>
      </c>
      <c r="T290" s="2">
        <v>0.87</v>
      </c>
      <c r="U290" s="2">
        <v>1.6E-2</v>
      </c>
      <c r="W290" s="2">
        <f t="shared" si="29"/>
        <v>0.75657826279463469</v>
      </c>
      <c r="X290" s="2">
        <f t="shared" si="33"/>
        <v>5.9801857134812793E-2</v>
      </c>
      <c r="Y290" s="2">
        <f t="shared" si="30"/>
        <v>19704.785787130888</v>
      </c>
      <c r="Z290" s="2">
        <f>SUM(Y283:Y290)/ SUM(E283:E290)</f>
        <v>0.14816249966524703</v>
      </c>
      <c r="AA290" s="2">
        <f t="shared" si="31"/>
        <v>0.14615775417319146</v>
      </c>
    </row>
    <row r="291" spans="1:27" x14ac:dyDescent="0.35">
      <c r="A291" s="2">
        <v>2009</v>
      </c>
      <c r="B291" s="2" t="s">
        <v>20</v>
      </c>
      <c r="C291" s="2" t="s">
        <v>21</v>
      </c>
      <c r="D291" s="2" t="s">
        <v>22</v>
      </c>
      <c r="E291" s="2">
        <v>8799</v>
      </c>
      <c r="F291" s="2">
        <v>1455726</v>
      </c>
      <c r="G291" s="2">
        <f t="shared" si="32"/>
        <v>6.0444067084052906E-3</v>
      </c>
      <c r="I291" s="2">
        <v>2009</v>
      </c>
      <c r="J291" s="2" t="s">
        <v>20</v>
      </c>
      <c r="K291" s="2" t="s">
        <v>21</v>
      </c>
      <c r="L291" s="2" t="s">
        <v>22</v>
      </c>
      <c r="M291" s="2" t="s">
        <v>23</v>
      </c>
      <c r="N291" s="2">
        <v>549</v>
      </c>
      <c r="O291" s="2">
        <v>1455726</v>
      </c>
      <c r="P291" s="2">
        <f t="shared" si="34"/>
        <v>0.37713141071877543</v>
      </c>
      <c r="R291" s="2">
        <f t="shared" si="28"/>
        <v>8250</v>
      </c>
      <c r="S291" s="2">
        <v>0.11</v>
      </c>
      <c r="T291" s="2">
        <v>0.06</v>
      </c>
      <c r="U291" s="2">
        <v>0.20699999999999999</v>
      </c>
      <c r="W291" s="2">
        <f t="shared" si="29"/>
        <v>0.70832448087431699</v>
      </c>
      <c r="X291" s="2">
        <f t="shared" si="33"/>
        <v>5.3795161341952301E-2</v>
      </c>
      <c r="Y291" s="2">
        <f t="shared" si="30"/>
        <v>832.68022107110653</v>
      </c>
      <c r="Z291" s="2"/>
      <c r="AA291" s="2">
        <f t="shared" si="31"/>
        <v>5.4724033086782078E-3</v>
      </c>
    </row>
    <row r="292" spans="1:27" x14ac:dyDescent="0.35">
      <c r="A292" s="2">
        <v>2009</v>
      </c>
      <c r="B292" s="2" t="s">
        <v>20</v>
      </c>
      <c r="C292" s="2" t="s">
        <v>21</v>
      </c>
      <c r="D292" s="2" t="s">
        <v>24</v>
      </c>
      <c r="E292" s="2">
        <v>10076</v>
      </c>
      <c r="F292" s="2">
        <v>1205624</v>
      </c>
      <c r="G292" s="2">
        <f t="shared" si="32"/>
        <v>8.3574978600293292E-3</v>
      </c>
      <c r="I292" s="2">
        <v>2009</v>
      </c>
      <c r="J292" s="2" t="s">
        <v>20</v>
      </c>
      <c r="K292" s="2" t="s">
        <v>21</v>
      </c>
      <c r="L292" s="2" t="s">
        <v>24</v>
      </c>
      <c r="M292" s="2" t="s">
        <v>23</v>
      </c>
      <c r="N292" s="2">
        <v>709</v>
      </c>
      <c r="O292" s="2">
        <v>1205624</v>
      </c>
      <c r="P292" s="2">
        <f t="shared" si="34"/>
        <v>0.58807721146891578</v>
      </c>
      <c r="R292" s="2">
        <f t="shared" si="28"/>
        <v>9367</v>
      </c>
      <c r="S292" s="2">
        <v>0.13</v>
      </c>
      <c r="T292" s="2">
        <v>7.0000000000000007E-2</v>
      </c>
      <c r="U292" s="2">
        <v>0.17499999999999999</v>
      </c>
      <c r="W292" s="2">
        <f t="shared" si="29"/>
        <v>0.778940592383639</v>
      </c>
      <c r="X292" s="2">
        <f t="shared" si="33"/>
        <v>7.7034581880283726E-2</v>
      </c>
      <c r="Y292" s="2">
        <f t="shared" si="30"/>
        <v>1273.8518084726179</v>
      </c>
      <c r="Z292" s="2"/>
      <c r="AA292" s="2">
        <f t="shared" si="31"/>
        <v>7.3009065774465188E-3</v>
      </c>
    </row>
    <row r="293" spans="1:27" x14ac:dyDescent="0.35">
      <c r="A293" s="2">
        <v>2009</v>
      </c>
      <c r="B293" s="2" t="s">
        <v>20</v>
      </c>
      <c r="C293" s="2" t="s">
        <v>21</v>
      </c>
      <c r="D293" s="2" t="s">
        <v>25</v>
      </c>
      <c r="E293" s="2">
        <v>10668</v>
      </c>
      <c r="F293" s="2">
        <v>903218</v>
      </c>
      <c r="G293" s="2">
        <f t="shared" si="32"/>
        <v>1.1811102081667992E-2</v>
      </c>
      <c r="I293" s="2">
        <v>2009</v>
      </c>
      <c r="J293" s="2" t="s">
        <v>20</v>
      </c>
      <c r="K293" s="2" t="s">
        <v>21</v>
      </c>
      <c r="L293" s="2" t="s">
        <v>25</v>
      </c>
      <c r="M293" s="2" t="s">
        <v>23</v>
      </c>
      <c r="N293" s="2">
        <v>900</v>
      </c>
      <c r="O293" s="2">
        <v>903218</v>
      </c>
      <c r="P293" s="2">
        <f t="shared" si="34"/>
        <v>0.99643718349280008</v>
      </c>
      <c r="R293" s="2">
        <f t="shared" si="28"/>
        <v>9768</v>
      </c>
      <c r="S293" s="2">
        <v>0.2</v>
      </c>
      <c r="T293" s="2">
        <v>0.12</v>
      </c>
      <c r="U293" s="2">
        <v>8.6999999999999994E-2</v>
      </c>
      <c r="W293" s="2">
        <f t="shared" si="29"/>
        <v>0.79928488888888893</v>
      </c>
      <c r="X293" s="2">
        <f t="shared" si="33"/>
        <v>6.6943978039680774E-2</v>
      </c>
      <c r="Y293" s="2">
        <f t="shared" si="30"/>
        <v>1373.2651774916017</v>
      </c>
      <c r="Z293" s="2"/>
      <c r="AA293" s="2">
        <f t="shared" si="31"/>
        <v>1.0290688208725245E-2</v>
      </c>
    </row>
    <row r="294" spans="1:27" x14ac:dyDescent="0.35">
      <c r="A294" s="2">
        <v>2009</v>
      </c>
      <c r="B294" s="2" t="s">
        <v>20</v>
      </c>
      <c r="C294" s="2" t="s">
        <v>21</v>
      </c>
      <c r="D294" s="2" t="s">
        <v>26</v>
      </c>
      <c r="E294" s="2">
        <v>11204</v>
      </c>
      <c r="F294" s="2">
        <v>662149</v>
      </c>
      <c r="G294" s="2">
        <f t="shared" si="32"/>
        <v>1.6920662871951781E-2</v>
      </c>
      <c r="I294" s="2">
        <v>2009</v>
      </c>
      <c r="J294" s="2" t="s">
        <v>20</v>
      </c>
      <c r="K294" s="2" t="s">
        <v>21</v>
      </c>
      <c r="L294" s="2" t="s">
        <v>26</v>
      </c>
      <c r="M294" s="2" t="s">
        <v>23</v>
      </c>
      <c r="N294" s="2">
        <v>941</v>
      </c>
      <c r="O294" s="2">
        <v>662149</v>
      </c>
      <c r="P294" s="2">
        <f t="shared" si="34"/>
        <v>1.4211302894061608</v>
      </c>
      <c r="R294" s="2">
        <f t="shared" si="28"/>
        <v>10263</v>
      </c>
      <c r="S294" s="2">
        <v>0.25</v>
      </c>
      <c r="T294" s="2">
        <v>0.17</v>
      </c>
      <c r="U294" s="2">
        <v>8.5000000000000006E-2</v>
      </c>
      <c r="W294" s="2">
        <f t="shared" si="29"/>
        <v>0.8240836875664187</v>
      </c>
      <c r="X294" s="2">
        <f t="shared" si="33"/>
        <v>9.4751760042493902E-2</v>
      </c>
      <c r="Y294" s="2">
        <f t="shared" si="30"/>
        <v>1747.9000633161149</v>
      </c>
      <c r="Z294" s="2"/>
      <c r="AA294" s="2">
        <f t="shared" si="31"/>
        <v>1.4280924590513441E-2</v>
      </c>
    </row>
    <row r="295" spans="1:27" x14ac:dyDescent="0.35">
      <c r="A295" s="2">
        <v>2009</v>
      </c>
      <c r="B295" s="2" t="s">
        <v>20</v>
      </c>
      <c r="C295" s="2" t="s">
        <v>21</v>
      </c>
      <c r="D295" s="2" t="s">
        <v>27</v>
      </c>
      <c r="E295" s="2">
        <v>12590</v>
      </c>
      <c r="F295" s="2">
        <v>503540</v>
      </c>
      <c r="G295" s="2">
        <f t="shared" si="32"/>
        <v>2.5002978909322002E-2</v>
      </c>
      <c r="I295" s="2">
        <v>2009</v>
      </c>
      <c r="J295" s="2" t="s">
        <v>20</v>
      </c>
      <c r="K295" s="2" t="s">
        <v>21</v>
      </c>
      <c r="L295" s="2" t="s">
        <v>27</v>
      </c>
      <c r="M295" s="2" t="s">
        <v>23</v>
      </c>
      <c r="N295" s="2">
        <v>940</v>
      </c>
      <c r="O295" s="2">
        <v>503540</v>
      </c>
      <c r="P295" s="2">
        <f t="shared" si="34"/>
        <v>1.8667831751201494</v>
      </c>
      <c r="R295" s="2">
        <f t="shared" si="28"/>
        <v>11650</v>
      </c>
      <c r="S295" s="2">
        <v>0.34</v>
      </c>
      <c r="T295" s="2">
        <v>0.31</v>
      </c>
      <c r="U295" s="2">
        <v>6.9000000000000006E-2</v>
      </c>
      <c r="W295" s="2">
        <f t="shared" si="29"/>
        <v>0.8178685106382978</v>
      </c>
      <c r="X295" s="2">
        <f t="shared" si="33"/>
        <v>9.9988771012868155E-2</v>
      </c>
      <c r="Y295" s="2">
        <f t="shared" si="30"/>
        <v>1933.6655822999139</v>
      </c>
      <c r="Z295" s="2"/>
      <c r="AA295" s="2">
        <f t="shared" si="31"/>
        <v>2.1162835956825842E-2</v>
      </c>
    </row>
    <row r="296" spans="1:27" x14ac:dyDescent="0.35">
      <c r="A296" s="2">
        <v>2009</v>
      </c>
      <c r="B296" s="2" t="s">
        <v>20</v>
      </c>
      <c r="C296" s="2" t="s">
        <v>21</v>
      </c>
      <c r="D296" s="2" t="s">
        <v>28</v>
      </c>
      <c r="E296" s="2">
        <v>14465</v>
      </c>
      <c r="F296" s="2">
        <v>385738</v>
      </c>
      <c r="G296" s="2">
        <f t="shared" si="32"/>
        <v>3.7499546324188955E-2</v>
      </c>
      <c r="I296" s="2">
        <v>2009</v>
      </c>
      <c r="J296" s="2" t="s">
        <v>20</v>
      </c>
      <c r="K296" s="2" t="s">
        <v>21</v>
      </c>
      <c r="L296" s="2" t="s">
        <v>28</v>
      </c>
      <c r="M296" s="2" t="s">
        <v>23</v>
      </c>
      <c r="N296" s="2">
        <v>888</v>
      </c>
      <c r="O296" s="2">
        <v>385738</v>
      </c>
      <c r="P296" s="2">
        <f t="shared" si="34"/>
        <v>2.3020806868911023</v>
      </c>
      <c r="R296" s="2">
        <f t="shared" si="28"/>
        <v>13577</v>
      </c>
      <c r="S296" s="2">
        <v>0.43</v>
      </c>
      <c r="T296" s="2">
        <v>0.33</v>
      </c>
      <c r="U296" s="2">
        <v>5.6000000000000001E-2</v>
      </c>
      <c r="W296" s="2">
        <f t="shared" si="29"/>
        <v>0.81321245495495498</v>
      </c>
      <c r="X296" s="2">
        <f t="shared" si="33"/>
        <v>9.9528278947807872E-2</v>
      </c>
      <c r="Y296" s="2">
        <f t="shared" si="30"/>
        <v>2073.4281032743875</v>
      </c>
      <c r="Z296" s="2"/>
      <c r="AA296" s="2">
        <f t="shared" si="31"/>
        <v>3.212432245909299E-2</v>
      </c>
    </row>
    <row r="297" spans="1:27" x14ac:dyDescent="0.35">
      <c r="A297" s="2">
        <v>2009</v>
      </c>
      <c r="B297" s="2" t="s">
        <v>20</v>
      </c>
      <c r="C297" s="2" t="s">
        <v>21</v>
      </c>
      <c r="D297" s="2" t="s">
        <v>29</v>
      </c>
      <c r="E297" s="2">
        <v>16884</v>
      </c>
      <c r="F297" s="2">
        <v>282112</v>
      </c>
      <c r="G297" s="2">
        <f t="shared" si="32"/>
        <v>5.9848570780399277E-2</v>
      </c>
      <c r="I297" s="2">
        <v>2009</v>
      </c>
      <c r="J297" s="2" t="s">
        <v>20</v>
      </c>
      <c r="K297" s="2" t="s">
        <v>21</v>
      </c>
      <c r="L297" s="2" t="s">
        <v>29</v>
      </c>
      <c r="M297" s="2" t="s">
        <v>23</v>
      </c>
      <c r="N297" s="2">
        <v>736</v>
      </c>
      <c r="O297" s="2">
        <v>282112</v>
      </c>
      <c r="P297" s="2">
        <f t="shared" si="34"/>
        <v>2.6088929219600727</v>
      </c>
      <c r="R297" s="2">
        <f t="shared" si="28"/>
        <v>16148</v>
      </c>
      <c r="S297" s="2">
        <v>0.85</v>
      </c>
      <c r="T297" s="2">
        <v>0.57999999999999996</v>
      </c>
      <c r="U297" s="2">
        <v>3.9E-2</v>
      </c>
      <c r="W297" s="2">
        <f t="shared" si="29"/>
        <v>0.67419130434782604</v>
      </c>
      <c r="X297" s="2">
        <f t="shared" si="33"/>
        <v>6.629694909682593E-2</v>
      </c>
      <c r="Y297" s="2">
        <f t="shared" si="30"/>
        <v>1566.7679340155451</v>
      </c>
      <c r="Z297" s="2">
        <f>SUM(Y291:Y297)/ SUM(E291:E297)</f>
        <v>0.12754834199208001</v>
      </c>
      <c r="AA297" s="2">
        <f t="shared" si="31"/>
        <v>5.4294861849139543E-2</v>
      </c>
    </row>
    <row r="298" spans="1:27" x14ac:dyDescent="0.35">
      <c r="A298" s="2">
        <v>2009</v>
      </c>
      <c r="B298" s="2" t="s">
        <v>20</v>
      </c>
      <c r="C298" s="2" t="s">
        <v>21</v>
      </c>
      <c r="D298" s="2" t="s">
        <v>30</v>
      </c>
      <c r="E298" s="2">
        <v>33897</v>
      </c>
      <c r="F298" s="2">
        <v>273838</v>
      </c>
      <c r="G298" s="2">
        <f t="shared" si="32"/>
        <v>0.12378486550442232</v>
      </c>
      <c r="I298" s="2">
        <v>2009</v>
      </c>
      <c r="J298" s="2" t="s">
        <v>20</v>
      </c>
      <c r="K298" s="2" t="s">
        <v>21</v>
      </c>
      <c r="L298" s="2" t="s">
        <v>30</v>
      </c>
      <c r="M298" s="2" t="s">
        <v>23</v>
      </c>
      <c r="N298" s="2">
        <v>541</v>
      </c>
      <c r="O298" s="2">
        <v>273838</v>
      </c>
      <c r="P298" s="2">
        <f t="shared" si="34"/>
        <v>1.9756206224117909</v>
      </c>
      <c r="R298" s="2">
        <f t="shared" si="28"/>
        <v>33356</v>
      </c>
      <c r="S298" s="2">
        <v>0.89</v>
      </c>
      <c r="T298" s="2">
        <v>0.61</v>
      </c>
      <c r="U298" s="2">
        <v>3.9E-2</v>
      </c>
      <c r="W298" s="2">
        <f t="shared" si="29"/>
        <v>0.54950865064695009</v>
      </c>
      <c r="X298" s="2">
        <f t="shared" si="33"/>
        <v>4.145541699803143E-2</v>
      </c>
      <c r="Y298" s="2">
        <f t="shared" si="30"/>
        <v>1680.0710693863366</v>
      </c>
      <c r="Z298" s="2">
        <f>SUM(Y291:Y298)/ SUM(E291:E298)</f>
        <v>0.10525648667454546</v>
      </c>
      <c r="AA298" s="2">
        <f t="shared" si="31"/>
        <v>0.11764959184121146</v>
      </c>
    </row>
    <row r="299" spans="1:27" x14ac:dyDescent="0.35">
      <c r="A299" s="2">
        <v>2009</v>
      </c>
      <c r="B299" s="2" t="s">
        <v>20</v>
      </c>
      <c r="C299" s="2" t="s">
        <v>31</v>
      </c>
      <c r="D299" s="2" t="s">
        <v>22</v>
      </c>
      <c r="E299" s="2">
        <v>32550</v>
      </c>
      <c r="F299" s="2">
        <v>9069690</v>
      </c>
      <c r="G299" s="2">
        <f t="shared" si="32"/>
        <v>3.5888767973326543E-3</v>
      </c>
      <c r="I299" s="2">
        <v>2009</v>
      </c>
      <c r="J299" s="2" t="s">
        <v>20</v>
      </c>
      <c r="K299" s="2" t="s">
        <v>31</v>
      </c>
      <c r="L299" s="2" t="s">
        <v>22</v>
      </c>
      <c r="M299" s="2" t="s">
        <v>23</v>
      </c>
      <c r="N299" s="2">
        <v>3029</v>
      </c>
      <c r="O299" s="2">
        <v>9069690</v>
      </c>
      <c r="P299" s="2">
        <f t="shared" si="34"/>
        <v>0.33396951825255328</v>
      </c>
      <c r="R299" s="2">
        <f t="shared" si="28"/>
        <v>29521</v>
      </c>
      <c r="S299" s="2">
        <v>0.11</v>
      </c>
      <c r="T299" s="2">
        <v>0.06</v>
      </c>
      <c r="U299" s="2">
        <v>0.20699999999999999</v>
      </c>
      <c r="W299" s="2">
        <f t="shared" si="29"/>
        <v>0.67062862330802253</v>
      </c>
      <c r="X299" s="2">
        <f t="shared" si="33"/>
        <v>4.5303404740661878E-2</v>
      </c>
      <c r="Y299" s="2">
        <f t="shared" si="30"/>
        <v>3368.7359113490793</v>
      </c>
      <c r="Z299" s="2"/>
      <c r="AA299" s="2">
        <f t="shared" si="31"/>
        <v>3.2174488972226086E-3</v>
      </c>
    </row>
    <row r="300" spans="1:27" x14ac:dyDescent="0.35">
      <c r="A300" s="2">
        <v>2009</v>
      </c>
      <c r="B300" s="2" t="s">
        <v>20</v>
      </c>
      <c r="C300" s="2" t="s">
        <v>31</v>
      </c>
      <c r="D300" s="2" t="s">
        <v>24</v>
      </c>
      <c r="E300" s="2">
        <v>40772</v>
      </c>
      <c r="F300" s="2">
        <v>8148499</v>
      </c>
      <c r="G300" s="2">
        <f t="shared" si="32"/>
        <v>5.0036209122686272E-3</v>
      </c>
      <c r="I300" s="2">
        <v>2009</v>
      </c>
      <c r="J300" s="2" t="s">
        <v>20</v>
      </c>
      <c r="K300" s="2" t="s">
        <v>31</v>
      </c>
      <c r="L300" s="2" t="s">
        <v>24</v>
      </c>
      <c r="M300" s="2" t="s">
        <v>23</v>
      </c>
      <c r="N300" s="2">
        <v>4113</v>
      </c>
      <c r="O300" s="2">
        <v>8148499</v>
      </c>
      <c r="P300" s="2">
        <f t="shared" si="34"/>
        <v>0.5047555384126573</v>
      </c>
      <c r="R300" s="2">
        <f t="shared" si="28"/>
        <v>36659</v>
      </c>
      <c r="S300" s="2">
        <v>0.13</v>
      </c>
      <c r="T300" s="2">
        <v>7.0000000000000007E-2</v>
      </c>
      <c r="U300" s="2">
        <v>0.17499999999999999</v>
      </c>
      <c r="W300" s="2">
        <f t="shared" si="29"/>
        <v>0.74244958181376119</v>
      </c>
      <c r="X300" s="2">
        <f t="shared" si="33"/>
        <v>6.3477956519905676E-2</v>
      </c>
      <c r="Y300" s="2">
        <f t="shared" si="30"/>
        <v>5380.7335380632212</v>
      </c>
      <c r="Z300" s="2"/>
      <c r="AA300" s="2">
        <f t="shared" si="31"/>
        <v>4.3432865932654316E-3</v>
      </c>
    </row>
    <row r="301" spans="1:27" x14ac:dyDescent="0.35">
      <c r="A301" s="2">
        <v>2009</v>
      </c>
      <c r="B301" s="2" t="s">
        <v>20</v>
      </c>
      <c r="C301" s="2" t="s">
        <v>31</v>
      </c>
      <c r="D301" s="2" t="s">
        <v>25</v>
      </c>
      <c r="E301" s="2">
        <v>54032</v>
      </c>
      <c r="F301" s="2">
        <v>7023975</v>
      </c>
      <c r="G301" s="2">
        <f t="shared" si="32"/>
        <v>7.6925102950964374E-3</v>
      </c>
      <c r="I301" s="2">
        <v>2009</v>
      </c>
      <c r="J301" s="2" t="s">
        <v>20</v>
      </c>
      <c r="K301" s="2" t="s">
        <v>31</v>
      </c>
      <c r="L301" s="2" t="s">
        <v>25</v>
      </c>
      <c r="M301" s="2" t="s">
        <v>23</v>
      </c>
      <c r="N301" s="2">
        <v>6517</v>
      </c>
      <c r="O301" s="2">
        <v>7023975</v>
      </c>
      <c r="P301" s="2">
        <f t="shared" si="34"/>
        <v>0.92782220893439959</v>
      </c>
      <c r="R301" s="2">
        <f t="shared" si="28"/>
        <v>47515</v>
      </c>
      <c r="S301" s="2">
        <v>0.2</v>
      </c>
      <c r="T301" s="2">
        <v>0.12</v>
      </c>
      <c r="U301" s="2">
        <v>8.6999999999999994E-2</v>
      </c>
      <c r="W301" s="2">
        <f t="shared" si="29"/>
        <v>0.78444146079484411</v>
      </c>
      <c r="X301" s="2">
        <f t="shared" si="33"/>
        <v>6.1357439678058456E-2</v>
      </c>
      <c r="Y301" s="2">
        <f t="shared" si="30"/>
        <v>8027.6037463029461</v>
      </c>
      <c r="Z301" s="2"/>
      <c r="AA301" s="2">
        <f t="shared" si="31"/>
        <v>6.5496241449744695E-3</v>
      </c>
    </row>
    <row r="302" spans="1:27" x14ac:dyDescent="0.35">
      <c r="A302" s="2">
        <v>2009</v>
      </c>
      <c r="B302" s="2" t="s">
        <v>20</v>
      </c>
      <c r="C302" s="2" t="s">
        <v>31</v>
      </c>
      <c r="D302" s="2" t="s">
        <v>26</v>
      </c>
      <c r="E302" s="2">
        <v>65167</v>
      </c>
      <c r="F302" s="2">
        <v>5427585</v>
      </c>
      <c r="G302" s="2">
        <f t="shared" si="32"/>
        <v>1.2006629099313968E-2</v>
      </c>
      <c r="I302" s="2">
        <v>2009</v>
      </c>
      <c r="J302" s="2" t="s">
        <v>20</v>
      </c>
      <c r="K302" s="2" t="s">
        <v>31</v>
      </c>
      <c r="L302" s="2" t="s">
        <v>26</v>
      </c>
      <c r="M302" s="2" t="s">
        <v>23</v>
      </c>
      <c r="N302" s="2">
        <v>8787</v>
      </c>
      <c r="O302" s="2">
        <v>5427585</v>
      </c>
      <c r="P302" s="2">
        <f t="shared" si="34"/>
        <v>1.6189520753705378</v>
      </c>
      <c r="R302" s="2">
        <f t="shared" si="28"/>
        <v>56380</v>
      </c>
      <c r="S302" s="2">
        <v>0.25</v>
      </c>
      <c r="T302" s="2">
        <v>0.17</v>
      </c>
      <c r="U302" s="2">
        <v>8.5000000000000006E-2</v>
      </c>
      <c r="W302" s="2">
        <f t="shared" si="29"/>
        <v>0.84557912256742918</v>
      </c>
      <c r="X302" s="2">
        <f t="shared" si="33"/>
        <v>0.10984611473176716</v>
      </c>
      <c r="Y302" s="2">
        <f t="shared" si="30"/>
        <v>13623.227698577033</v>
      </c>
      <c r="Z302" s="2"/>
      <c r="AA302" s="2">
        <f t="shared" si="31"/>
        <v>9.496631061774799E-3</v>
      </c>
    </row>
    <row r="303" spans="1:27" x14ac:dyDescent="0.35">
      <c r="A303" s="2">
        <v>2009</v>
      </c>
      <c r="B303" s="2" t="s">
        <v>20</v>
      </c>
      <c r="C303" s="2" t="s">
        <v>31</v>
      </c>
      <c r="D303" s="2" t="s">
        <v>27</v>
      </c>
      <c r="E303" s="2">
        <v>81387</v>
      </c>
      <c r="F303" s="2">
        <v>4227385</v>
      </c>
      <c r="G303" s="2">
        <f t="shared" si="32"/>
        <v>1.9252327384423232E-2</v>
      </c>
      <c r="I303" s="2">
        <v>2009</v>
      </c>
      <c r="J303" s="2" t="s">
        <v>20</v>
      </c>
      <c r="K303" s="2" t="s">
        <v>31</v>
      </c>
      <c r="L303" s="2" t="s">
        <v>27</v>
      </c>
      <c r="M303" s="2" t="s">
        <v>23</v>
      </c>
      <c r="N303" s="2">
        <v>9903</v>
      </c>
      <c r="O303" s="2">
        <v>4227385</v>
      </c>
      <c r="P303" s="2">
        <f t="shared" si="34"/>
        <v>2.3425829443024471</v>
      </c>
      <c r="R303" s="2">
        <f t="shared" si="28"/>
        <v>71484</v>
      </c>
      <c r="S303" s="2">
        <v>0.34</v>
      </c>
      <c r="T303" s="2">
        <v>0.31</v>
      </c>
      <c r="U303" s="2">
        <v>6.9000000000000006E-2</v>
      </c>
      <c r="W303" s="2">
        <f t="shared" si="29"/>
        <v>0.85486106230435233</v>
      </c>
      <c r="X303" s="2">
        <f t="shared" si="33"/>
        <v>0.12905654437924191</v>
      </c>
      <c r="Y303" s="2">
        <f t="shared" si="30"/>
        <v>17691.16711840573</v>
      </c>
      <c r="Z303" s="2"/>
      <c r="AA303" s="2">
        <f t="shared" si="31"/>
        <v>1.5067431256342696E-2</v>
      </c>
    </row>
    <row r="304" spans="1:27" x14ac:dyDescent="0.35">
      <c r="A304" s="2">
        <v>2009</v>
      </c>
      <c r="B304" s="2" t="s">
        <v>20</v>
      </c>
      <c r="C304" s="2" t="s">
        <v>31</v>
      </c>
      <c r="D304" s="2" t="s">
        <v>28</v>
      </c>
      <c r="E304" s="2">
        <v>113806</v>
      </c>
      <c r="F304" s="2">
        <v>3573547</v>
      </c>
      <c r="G304" s="2">
        <f t="shared" si="32"/>
        <v>3.1846789758187034E-2</v>
      </c>
      <c r="I304" s="2">
        <v>2009</v>
      </c>
      <c r="J304" s="2" t="s">
        <v>20</v>
      </c>
      <c r="K304" s="2" t="s">
        <v>31</v>
      </c>
      <c r="L304" s="2" t="s">
        <v>28</v>
      </c>
      <c r="M304" s="2" t="s">
        <v>23</v>
      </c>
      <c r="N304" s="2">
        <v>10077</v>
      </c>
      <c r="O304" s="2">
        <v>3573547</v>
      </c>
      <c r="P304" s="2">
        <f t="shared" si="34"/>
        <v>2.8198873556161423</v>
      </c>
      <c r="R304" s="2">
        <f t="shared" si="28"/>
        <v>103729</v>
      </c>
      <c r="S304" s="2">
        <v>0.43</v>
      </c>
      <c r="T304" s="2">
        <v>0.33</v>
      </c>
      <c r="U304" s="2">
        <v>5.6000000000000001E-2</v>
      </c>
      <c r="W304" s="2">
        <f t="shared" si="29"/>
        <v>0.84751163937679852</v>
      </c>
      <c r="X304" s="2">
        <f t="shared" si="33"/>
        <v>0.1252644719018855</v>
      </c>
      <c r="Y304" s="2">
        <f t="shared" si="30"/>
        <v>21533.933195910678</v>
      </c>
      <c r="Z304" s="2"/>
      <c r="AA304" s="2">
        <f t="shared" si="31"/>
        <v>2.5820862802165279E-2</v>
      </c>
    </row>
    <row r="305" spans="1:27" x14ac:dyDescent="0.35">
      <c r="A305" s="2">
        <v>2009</v>
      </c>
      <c r="B305" s="2" t="s">
        <v>20</v>
      </c>
      <c r="C305" s="2" t="s">
        <v>31</v>
      </c>
      <c r="D305" s="2" t="s">
        <v>29</v>
      </c>
      <c r="E305" s="2">
        <v>163831</v>
      </c>
      <c r="F305" s="2">
        <v>3051166</v>
      </c>
      <c r="G305" s="2">
        <f t="shared" si="32"/>
        <v>5.3694554802983518E-2</v>
      </c>
      <c r="I305" s="2">
        <v>2009</v>
      </c>
      <c r="J305" s="2" t="s">
        <v>20</v>
      </c>
      <c r="K305" s="2" t="s">
        <v>31</v>
      </c>
      <c r="L305" s="2" t="s">
        <v>29</v>
      </c>
      <c r="M305" s="2" t="s">
        <v>23</v>
      </c>
      <c r="N305" s="2">
        <v>9124</v>
      </c>
      <c r="O305" s="2">
        <v>3051166</v>
      </c>
      <c r="P305" s="2">
        <f t="shared" si="34"/>
        <v>2.9903322205347069</v>
      </c>
      <c r="R305" s="2">
        <f t="shared" si="28"/>
        <v>154707</v>
      </c>
      <c r="S305" s="2">
        <v>0.85</v>
      </c>
      <c r="T305" s="2">
        <v>0.57999999999999996</v>
      </c>
      <c r="U305" s="2">
        <v>3.9E-2</v>
      </c>
      <c r="W305" s="2">
        <f t="shared" si="29"/>
        <v>0.7157506466462078</v>
      </c>
      <c r="X305" s="2">
        <f t="shared" si="33"/>
        <v>8.0084036010553347E-2</v>
      </c>
      <c r="Y305" s="2">
        <f t="shared" si="30"/>
        <v>18920.069859084677</v>
      </c>
      <c r="Z305" s="2">
        <f>SUM(Y299:Y305)/ SUM(E299:E305)</f>
        <v>0.16054079189856379</v>
      </c>
      <c r="AA305" s="2">
        <f t="shared" si="31"/>
        <v>4.7493623795268863E-2</v>
      </c>
    </row>
    <row r="306" spans="1:27" x14ac:dyDescent="0.35">
      <c r="A306" s="2">
        <v>2009</v>
      </c>
      <c r="B306" s="2" t="s">
        <v>20</v>
      </c>
      <c r="C306" s="2" t="s">
        <v>31</v>
      </c>
      <c r="D306" s="2" t="s">
        <v>30</v>
      </c>
      <c r="E306" s="2">
        <v>427715</v>
      </c>
      <c r="F306" s="2">
        <v>3256878</v>
      </c>
      <c r="G306" s="2">
        <f t="shared" si="32"/>
        <v>0.13132668770521955</v>
      </c>
      <c r="I306" s="2">
        <v>2009</v>
      </c>
      <c r="J306" s="2" t="s">
        <v>20</v>
      </c>
      <c r="K306" s="2" t="s">
        <v>31</v>
      </c>
      <c r="L306" s="2" t="s">
        <v>30</v>
      </c>
      <c r="M306" s="2" t="s">
        <v>23</v>
      </c>
      <c r="N306" s="2">
        <v>8379</v>
      </c>
      <c r="O306" s="2">
        <v>3256878</v>
      </c>
      <c r="P306" s="2">
        <f t="shared" si="34"/>
        <v>2.572709201879837</v>
      </c>
      <c r="R306" s="2">
        <f t="shared" si="28"/>
        <v>419336</v>
      </c>
      <c r="S306" s="2">
        <v>0.89</v>
      </c>
      <c r="T306" s="2">
        <v>0.61</v>
      </c>
      <c r="U306" s="2">
        <v>3.9E-2</v>
      </c>
      <c r="W306" s="2">
        <f t="shared" si="29"/>
        <v>0.65406117436448252</v>
      </c>
      <c r="X306" s="2">
        <f t="shared" si="33"/>
        <v>6.3518637827123553E-2</v>
      </c>
      <c r="Y306" s="2">
        <f t="shared" si="30"/>
        <v>32116.03009187468</v>
      </c>
      <c r="Z306" s="2">
        <f>SUM(Y299:Y306)/ SUM(E299:E306)</f>
        <v>0.12321702219999596</v>
      </c>
      <c r="AA306" s="2">
        <f t="shared" si="31"/>
        <v>0.12146570117398482</v>
      </c>
    </row>
    <row r="307" spans="1:27" x14ac:dyDescent="0.35">
      <c r="A307" s="2">
        <v>2009</v>
      </c>
      <c r="B307" s="2" t="s">
        <v>32</v>
      </c>
      <c r="C307" s="2" t="s">
        <v>21</v>
      </c>
      <c r="D307" s="2" t="s">
        <v>22</v>
      </c>
      <c r="E307" s="2">
        <v>12235</v>
      </c>
      <c r="F307" s="2">
        <v>1279770</v>
      </c>
      <c r="G307" s="2">
        <f t="shared" si="32"/>
        <v>9.5603116184939489E-3</v>
      </c>
      <c r="I307" s="2">
        <v>2009</v>
      </c>
      <c r="J307" s="2" t="s">
        <v>32</v>
      </c>
      <c r="K307" s="2" t="s">
        <v>21</v>
      </c>
      <c r="L307" s="2" t="s">
        <v>22</v>
      </c>
      <c r="M307" s="2" t="s">
        <v>23</v>
      </c>
      <c r="N307" s="2">
        <v>851</v>
      </c>
      <c r="O307" s="2">
        <v>1279770</v>
      </c>
      <c r="P307" s="2">
        <f t="shared" si="34"/>
        <v>0.66496323558139359</v>
      </c>
      <c r="R307" s="2">
        <f t="shared" si="28"/>
        <v>11384</v>
      </c>
      <c r="S307" s="2">
        <v>0.11</v>
      </c>
      <c r="T307" s="2">
        <v>0.06</v>
      </c>
      <c r="U307" s="2">
        <v>0.29699999999999999</v>
      </c>
      <c r="W307" s="2">
        <f t="shared" si="29"/>
        <v>0.83457732079906</v>
      </c>
      <c r="X307" s="2">
        <f t="shared" si="33"/>
        <v>0.15195712215127857</v>
      </c>
      <c r="Y307" s="2">
        <f t="shared" si="30"/>
        <v>2440.1051785701557</v>
      </c>
      <c r="Z307" s="2"/>
      <c r="AA307" s="2">
        <f t="shared" si="31"/>
        <v>7.6536368421121319E-3</v>
      </c>
    </row>
    <row r="308" spans="1:27" x14ac:dyDescent="0.35">
      <c r="A308" s="2">
        <v>2009</v>
      </c>
      <c r="B308" s="2" t="s">
        <v>32</v>
      </c>
      <c r="C308" s="2" t="s">
        <v>21</v>
      </c>
      <c r="D308" s="2" t="s">
        <v>24</v>
      </c>
      <c r="E308" s="2">
        <v>15062</v>
      </c>
      <c r="F308" s="2">
        <v>1017966</v>
      </c>
      <c r="G308" s="2">
        <f t="shared" si="32"/>
        <v>1.4796171974309555E-2</v>
      </c>
      <c r="I308" s="2">
        <v>2009</v>
      </c>
      <c r="J308" s="2" t="s">
        <v>32</v>
      </c>
      <c r="K308" s="2" t="s">
        <v>21</v>
      </c>
      <c r="L308" s="2" t="s">
        <v>24</v>
      </c>
      <c r="M308" s="2" t="s">
        <v>23</v>
      </c>
      <c r="N308" s="2">
        <v>1287</v>
      </c>
      <c r="O308" s="2">
        <v>1017966</v>
      </c>
      <c r="P308" s="2">
        <f t="shared" si="34"/>
        <v>1.2642858405879962</v>
      </c>
      <c r="R308" s="2">
        <f t="shared" si="28"/>
        <v>13775</v>
      </c>
      <c r="S308" s="2">
        <v>0.18</v>
      </c>
      <c r="T308" s="2">
        <v>0.05</v>
      </c>
      <c r="U308" s="2">
        <v>0.186</v>
      </c>
      <c r="W308" s="2">
        <f t="shared" si="29"/>
        <v>0.85762713286713288</v>
      </c>
      <c r="X308" s="2">
        <f t="shared" si="33"/>
        <v>0.18264124373522347</v>
      </c>
      <c r="Y308" s="2">
        <f t="shared" si="30"/>
        <v>3619.649252452703</v>
      </c>
      <c r="Z308" s="2"/>
      <c r="AA308" s="2">
        <f t="shared" si="31"/>
        <v>1.1240405620175229E-2</v>
      </c>
    </row>
    <row r="309" spans="1:27" x14ac:dyDescent="0.35">
      <c r="A309" s="2">
        <v>2009</v>
      </c>
      <c r="B309" s="2" t="s">
        <v>32</v>
      </c>
      <c r="C309" s="2" t="s">
        <v>21</v>
      </c>
      <c r="D309" s="2" t="s">
        <v>25</v>
      </c>
      <c r="E309" s="2">
        <v>14870</v>
      </c>
      <c r="F309" s="2">
        <v>735452</v>
      </c>
      <c r="G309" s="2">
        <f t="shared" si="32"/>
        <v>2.0218858606679973E-2</v>
      </c>
      <c r="I309" s="2">
        <v>2009</v>
      </c>
      <c r="J309" s="2" t="s">
        <v>32</v>
      </c>
      <c r="K309" s="2" t="s">
        <v>21</v>
      </c>
      <c r="L309" s="2" t="s">
        <v>25</v>
      </c>
      <c r="M309" s="2" t="s">
        <v>23</v>
      </c>
      <c r="N309" s="2">
        <v>1486</v>
      </c>
      <c r="O309" s="2">
        <v>735452</v>
      </c>
      <c r="P309" s="2">
        <f t="shared" si="34"/>
        <v>2.0205261526245084</v>
      </c>
      <c r="R309" s="2">
        <f t="shared" si="28"/>
        <v>13384</v>
      </c>
      <c r="S309" s="2">
        <v>0.31</v>
      </c>
      <c r="T309" s="2">
        <v>0.12</v>
      </c>
      <c r="U309" s="2">
        <v>0.111</v>
      </c>
      <c r="W309" s="2">
        <f t="shared" si="29"/>
        <v>0.84657461641991927</v>
      </c>
      <c r="X309" s="2">
        <f t="shared" si="33"/>
        <v>0.17293203350609779</v>
      </c>
      <c r="Y309" s="2">
        <f t="shared" si="30"/>
        <v>3572.5322164456129</v>
      </c>
      <c r="Z309" s="2"/>
      <c r="AA309" s="2">
        <f t="shared" si="31"/>
        <v>1.5361257816355639E-2</v>
      </c>
    </row>
    <row r="310" spans="1:27" x14ac:dyDescent="0.35">
      <c r="A310" s="2">
        <v>2009</v>
      </c>
      <c r="B310" s="2" t="s">
        <v>32</v>
      </c>
      <c r="C310" s="2" t="s">
        <v>21</v>
      </c>
      <c r="D310" s="2" t="s">
        <v>26</v>
      </c>
      <c r="E310" s="2">
        <v>14256</v>
      </c>
      <c r="F310" s="2">
        <v>505725</v>
      </c>
      <c r="G310" s="2">
        <f t="shared" si="32"/>
        <v>2.8189233278955953E-2</v>
      </c>
      <c r="I310" s="2">
        <v>2009</v>
      </c>
      <c r="J310" s="2" t="s">
        <v>32</v>
      </c>
      <c r="K310" s="2" t="s">
        <v>21</v>
      </c>
      <c r="L310" s="2" t="s">
        <v>26</v>
      </c>
      <c r="M310" s="2" t="s">
        <v>23</v>
      </c>
      <c r="N310" s="2">
        <v>1588</v>
      </c>
      <c r="O310" s="2">
        <v>505725</v>
      </c>
      <c r="P310" s="2">
        <f t="shared" si="34"/>
        <v>3.1400464679420632</v>
      </c>
      <c r="R310" s="2">
        <f t="shared" si="28"/>
        <v>12668</v>
      </c>
      <c r="S310" s="2">
        <v>0.43</v>
      </c>
      <c r="T310" s="2">
        <v>0.22</v>
      </c>
      <c r="U310" s="2">
        <v>7.2999999999999995E-2</v>
      </c>
      <c r="W310" s="2">
        <f t="shared" si="29"/>
        <v>0.86305935138539036</v>
      </c>
      <c r="X310" s="2">
        <f t="shared" si="33"/>
        <v>0.17949345542613204</v>
      </c>
      <c r="Y310" s="2">
        <f t="shared" si="30"/>
        <v>3644.3613433382407</v>
      </c>
      <c r="Z310" s="2"/>
      <c r="AA310" s="2">
        <f t="shared" si="31"/>
        <v>2.0983021714690311E-2</v>
      </c>
    </row>
    <row r="311" spans="1:27" x14ac:dyDescent="0.35">
      <c r="A311" s="2">
        <v>2009</v>
      </c>
      <c r="B311" s="2" t="s">
        <v>32</v>
      </c>
      <c r="C311" s="2" t="s">
        <v>21</v>
      </c>
      <c r="D311" s="2" t="s">
        <v>27</v>
      </c>
      <c r="E311" s="2">
        <v>13820</v>
      </c>
      <c r="F311" s="2">
        <v>358132</v>
      </c>
      <c r="G311" s="2">
        <f t="shared" si="32"/>
        <v>3.8589123563378867E-2</v>
      </c>
      <c r="I311" s="2">
        <v>2009</v>
      </c>
      <c r="J311" s="2" t="s">
        <v>32</v>
      </c>
      <c r="K311" s="2" t="s">
        <v>21</v>
      </c>
      <c r="L311" s="2" t="s">
        <v>27</v>
      </c>
      <c r="M311" s="2" t="s">
        <v>23</v>
      </c>
      <c r="N311" s="2">
        <v>1425</v>
      </c>
      <c r="O311" s="2">
        <v>358132</v>
      </c>
      <c r="P311" s="2">
        <f t="shared" si="34"/>
        <v>3.9789798174974593</v>
      </c>
      <c r="R311" s="2">
        <f t="shared" si="28"/>
        <v>12395</v>
      </c>
      <c r="S311" s="2">
        <v>0.63</v>
      </c>
      <c r="T311" s="2">
        <v>0.35</v>
      </c>
      <c r="U311" s="2">
        <v>4.5999999999999999E-2</v>
      </c>
      <c r="W311" s="2">
        <f t="shared" si="29"/>
        <v>0.84166795789473692</v>
      </c>
      <c r="X311" s="2">
        <f t="shared" si="33"/>
        <v>0.14277347458324627</v>
      </c>
      <c r="Y311" s="2">
        <f t="shared" si="30"/>
        <v>2969.0540574593379</v>
      </c>
      <c r="Z311" s="2"/>
      <c r="AA311" s="2">
        <f t="shared" si="31"/>
        <v>3.0298733267456308E-2</v>
      </c>
    </row>
    <row r="312" spans="1:27" x14ac:dyDescent="0.35">
      <c r="A312" s="2">
        <v>2009</v>
      </c>
      <c r="B312" s="2" t="s">
        <v>32</v>
      </c>
      <c r="C312" s="2" t="s">
        <v>21</v>
      </c>
      <c r="D312" s="2" t="s">
        <v>28</v>
      </c>
      <c r="E312" s="2">
        <v>13633</v>
      </c>
      <c r="F312" s="2">
        <v>240178</v>
      </c>
      <c r="G312" s="2">
        <f t="shared" si="32"/>
        <v>5.6762068132801505E-2</v>
      </c>
      <c r="I312" s="2">
        <v>2009</v>
      </c>
      <c r="J312" s="2" t="s">
        <v>32</v>
      </c>
      <c r="K312" s="2" t="s">
        <v>21</v>
      </c>
      <c r="L312" s="2" t="s">
        <v>28</v>
      </c>
      <c r="M312" s="2" t="s">
        <v>23</v>
      </c>
      <c r="N312" s="2">
        <v>1181</v>
      </c>
      <c r="O312" s="2">
        <v>240178</v>
      </c>
      <c r="P312" s="2">
        <f t="shared" si="34"/>
        <v>4.9171864200717801</v>
      </c>
      <c r="R312" s="2">
        <f t="shared" si="28"/>
        <v>12452</v>
      </c>
      <c r="S312" s="2">
        <v>0.77</v>
      </c>
      <c r="T312" s="2">
        <v>0.52</v>
      </c>
      <c r="U312" s="2">
        <v>2.7E-2</v>
      </c>
      <c r="W312" s="2">
        <f t="shared" si="29"/>
        <v>0.84340638441998295</v>
      </c>
      <c r="X312" s="2">
        <f t="shared" si="33"/>
        <v>0.10593252685670082</v>
      </c>
      <c r="Y312" s="2">
        <f t="shared" si="30"/>
        <v>2315.1347644196385</v>
      </c>
      <c r="Z312" s="2"/>
      <c r="AA312" s="2">
        <f t="shared" si="31"/>
        <v>4.7122822388313501E-2</v>
      </c>
    </row>
    <row r="313" spans="1:27" x14ac:dyDescent="0.35">
      <c r="A313" s="2">
        <v>2009</v>
      </c>
      <c r="B313" s="2" t="s">
        <v>32</v>
      </c>
      <c r="C313" s="2" t="s">
        <v>21</v>
      </c>
      <c r="D313" s="2" t="s">
        <v>29</v>
      </c>
      <c r="E313" s="2">
        <v>12482</v>
      </c>
      <c r="F313" s="2">
        <v>147980</v>
      </c>
      <c r="G313" s="2">
        <f t="shared" si="32"/>
        <v>8.4349236383295043E-2</v>
      </c>
      <c r="I313" s="2">
        <v>2009</v>
      </c>
      <c r="J313" s="2" t="s">
        <v>32</v>
      </c>
      <c r="K313" s="2" t="s">
        <v>21</v>
      </c>
      <c r="L313" s="2" t="s">
        <v>29</v>
      </c>
      <c r="M313" s="2" t="s">
        <v>23</v>
      </c>
      <c r="N313" s="2">
        <v>822</v>
      </c>
      <c r="O313" s="2">
        <v>147980</v>
      </c>
      <c r="P313" s="2">
        <f t="shared" si="34"/>
        <v>5.5548047033382888</v>
      </c>
      <c r="R313" s="2">
        <f t="shared" si="28"/>
        <v>11660</v>
      </c>
      <c r="S313" s="2">
        <v>1</v>
      </c>
      <c r="T313" s="2">
        <v>0.89</v>
      </c>
      <c r="U313" s="2">
        <v>1.6E-2</v>
      </c>
      <c r="W313" s="2">
        <f t="shared" si="29"/>
        <v>0.81997566909975672</v>
      </c>
      <c r="X313" s="2">
        <f t="shared" si="33"/>
        <v>7.0284706061057314E-2</v>
      </c>
      <c r="Y313" s="2">
        <f t="shared" si="30"/>
        <v>1493.5396726719282</v>
      </c>
      <c r="Z313" s="2">
        <f>SUM(Y307:Y313)/ SUM(E307:E313)</f>
        <v>0.20812362736210396</v>
      </c>
      <c r="AA313" s="2">
        <f t="shared" si="31"/>
        <v>7.425638821008293E-2</v>
      </c>
    </row>
    <row r="314" spans="1:27" x14ac:dyDescent="0.35">
      <c r="A314" s="2">
        <v>2009</v>
      </c>
      <c r="B314" s="2" t="s">
        <v>32</v>
      </c>
      <c r="C314" s="2" t="s">
        <v>21</v>
      </c>
      <c r="D314" s="2" t="s">
        <v>30</v>
      </c>
      <c r="E314" s="2">
        <v>15459</v>
      </c>
      <c r="F314" s="2">
        <v>106153</v>
      </c>
      <c r="G314" s="2">
        <f t="shared" si="32"/>
        <v>0.14562942168379603</v>
      </c>
      <c r="I314" s="2">
        <v>2009</v>
      </c>
      <c r="J314" s="2" t="s">
        <v>32</v>
      </c>
      <c r="K314" s="2" t="s">
        <v>21</v>
      </c>
      <c r="L314" s="2" t="s">
        <v>30</v>
      </c>
      <c r="M314" s="2" t="s">
        <v>23</v>
      </c>
      <c r="N314" s="2">
        <v>559</v>
      </c>
      <c r="O314" s="2">
        <v>106153</v>
      </c>
      <c r="P314" s="2">
        <f t="shared" si="34"/>
        <v>5.2659840042203232</v>
      </c>
      <c r="R314" s="2">
        <f t="shared" si="28"/>
        <v>14900</v>
      </c>
      <c r="S314" s="2">
        <v>1.24</v>
      </c>
      <c r="T314" s="2">
        <v>0.87</v>
      </c>
      <c r="U314" s="2">
        <v>1.6E-2</v>
      </c>
      <c r="W314" s="2">
        <f t="shared" si="29"/>
        <v>0.76452644007155635</v>
      </c>
      <c r="X314" s="2">
        <f t="shared" si="33"/>
        <v>6.2384889430507205E-2</v>
      </c>
      <c r="Y314" s="2">
        <f t="shared" si="30"/>
        <v>1356.9051325145574</v>
      </c>
      <c r="Z314" s="2">
        <f>SUM(Y307:Y314)/ SUM(E307:E314)</f>
        <v>0.19148503016421625</v>
      </c>
      <c r="AA314" s="2">
        <f t="shared" si="31"/>
        <v>0.13284688013984949</v>
      </c>
    </row>
    <row r="315" spans="1:27" x14ac:dyDescent="0.35">
      <c r="A315" s="2">
        <v>2009</v>
      </c>
      <c r="B315" s="2" t="s">
        <v>32</v>
      </c>
      <c r="C315" s="2" t="s">
        <v>31</v>
      </c>
      <c r="D315" s="2" t="s">
        <v>22</v>
      </c>
      <c r="E315" s="2">
        <v>54141</v>
      </c>
      <c r="F315" s="2">
        <v>8892051</v>
      </c>
      <c r="G315" s="2">
        <f t="shared" si="32"/>
        <v>6.0886965223208907E-3</v>
      </c>
      <c r="I315" s="2">
        <v>2009</v>
      </c>
      <c r="J315" s="2" t="s">
        <v>32</v>
      </c>
      <c r="K315" s="2" t="s">
        <v>31</v>
      </c>
      <c r="L315" s="2" t="s">
        <v>22</v>
      </c>
      <c r="M315" s="2" t="s">
        <v>23</v>
      </c>
      <c r="N315" s="2">
        <v>3727</v>
      </c>
      <c r="O315" s="2">
        <v>8892051</v>
      </c>
      <c r="P315" s="2">
        <f t="shared" si="34"/>
        <v>0.41913839675458453</v>
      </c>
      <c r="R315" s="2">
        <f t="shared" si="28"/>
        <v>50414</v>
      </c>
      <c r="S315" s="2">
        <v>0.11</v>
      </c>
      <c r="T315" s="2">
        <v>0.06</v>
      </c>
      <c r="U315" s="2">
        <v>0.29699999999999999</v>
      </c>
      <c r="W315" s="2">
        <f t="shared" si="29"/>
        <v>0.73755685269653881</v>
      </c>
      <c r="X315" s="2">
        <f t="shared" si="33"/>
        <v>8.7725277845585869E-2</v>
      </c>
      <c r="Y315" s="2">
        <f t="shared" si="30"/>
        <v>7171.4565473073662</v>
      </c>
      <c r="Z315" s="2"/>
      <c r="AA315" s="2">
        <f t="shared" si="31"/>
        <v>5.2821945637393031E-3</v>
      </c>
    </row>
    <row r="316" spans="1:27" x14ac:dyDescent="0.35">
      <c r="A316" s="2">
        <v>2009</v>
      </c>
      <c r="B316" s="2" t="s">
        <v>32</v>
      </c>
      <c r="C316" s="2" t="s">
        <v>31</v>
      </c>
      <c r="D316" s="2" t="s">
        <v>24</v>
      </c>
      <c r="E316" s="2">
        <v>67695</v>
      </c>
      <c r="F316" s="2">
        <v>7815025</v>
      </c>
      <c r="G316" s="2">
        <f t="shared" si="32"/>
        <v>8.6621603897620286E-3</v>
      </c>
      <c r="I316" s="2">
        <v>2009</v>
      </c>
      <c r="J316" s="2" t="s">
        <v>32</v>
      </c>
      <c r="K316" s="2" t="s">
        <v>31</v>
      </c>
      <c r="L316" s="2" t="s">
        <v>24</v>
      </c>
      <c r="M316" s="2" t="s">
        <v>23</v>
      </c>
      <c r="N316" s="2">
        <v>6046</v>
      </c>
      <c r="O316" s="2">
        <v>7815025</v>
      </c>
      <c r="P316" s="2">
        <f t="shared" si="34"/>
        <v>0.77363796021125975</v>
      </c>
      <c r="R316" s="2">
        <f t="shared" si="28"/>
        <v>61649</v>
      </c>
      <c r="S316" s="2">
        <v>0.18</v>
      </c>
      <c r="T316" s="2">
        <v>0.05</v>
      </c>
      <c r="U316" s="2">
        <v>0.186</v>
      </c>
      <c r="W316" s="2">
        <f t="shared" si="29"/>
        <v>0.76733303010254728</v>
      </c>
      <c r="X316" s="2">
        <f t="shared" si="33"/>
        <v>0.10453904574083657</v>
      </c>
      <c r="Y316" s="2">
        <f t="shared" si="30"/>
        <v>11084.023130876834</v>
      </c>
      <c r="Z316" s="2"/>
      <c r="AA316" s="2">
        <f t="shared" si="31"/>
        <v>7.243863822460346E-3</v>
      </c>
    </row>
    <row r="317" spans="1:27" x14ac:dyDescent="0.35">
      <c r="A317" s="2">
        <v>2009</v>
      </c>
      <c r="B317" s="2" t="s">
        <v>32</v>
      </c>
      <c r="C317" s="2" t="s">
        <v>31</v>
      </c>
      <c r="D317" s="2" t="s">
        <v>25</v>
      </c>
      <c r="E317" s="2">
        <v>81310</v>
      </c>
      <c r="F317" s="2">
        <v>6621196</v>
      </c>
      <c r="G317" s="2">
        <f t="shared" si="32"/>
        <v>1.2280258732712337E-2</v>
      </c>
      <c r="I317" s="2">
        <v>2009</v>
      </c>
      <c r="J317" s="2" t="s">
        <v>32</v>
      </c>
      <c r="K317" s="2" t="s">
        <v>31</v>
      </c>
      <c r="L317" s="2" t="s">
        <v>25</v>
      </c>
      <c r="M317" s="2" t="s">
        <v>23</v>
      </c>
      <c r="N317" s="2">
        <v>9135</v>
      </c>
      <c r="O317" s="2">
        <v>6621196</v>
      </c>
      <c r="P317" s="2">
        <f t="shared" si="34"/>
        <v>1.3796601097445236</v>
      </c>
      <c r="R317" s="2">
        <f t="shared" si="28"/>
        <v>72175</v>
      </c>
      <c r="S317" s="2">
        <v>0.31</v>
      </c>
      <c r="T317" s="2">
        <v>0.12</v>
      </c>
      <c r="U317" s="2">
        <v>0.111</v>
      </c>
      <c r="W317" s="2">
        <f t="shared" si="29"/>
        <v>0.77530697755883959</v>
      </c>
      <c r="X317" s="2">
        <f t="shared" si="33"/>
        <v>0.1119544765713652</v>
      </c>
      <c r="Y317" s="2">
        <f t="shared" si="30"/>
        <v>15162.743586538283</v>
      </c>
      <c r="Z317" s="2"/>
      <c r="AA317" s="2">
        <f t="shared" si="31"/>
        <v>9.9902278098189072E-3</v>
      </c>
    </row>
    <row r="318" spans="1:27" x14ac:dyDescent="0.35">
      <c r="A318" s="2">
        <v>2009</v>
      </c>
      <c r="B318" s="2" t="s">
        <v>32</v>
      </c>
      <c r="C318" s="2" t="s">
        <v>31</v>
      </c>
      <c r="D318" s="2" t="s">
        <v>26</v>
      </c>
      <c r="E318" s="2">
        <v>89933</v>
      </c>
      <c r="F318" s="2">
        <v>4907669</v>
      </c>
      <c r="G318" s="2">
        <f t="shared" si="32"/>
        <v>1.8324992985468254E-2</v>
      </c>
      <c r="I318" s="2">
        <v>2009</v>
      </c>
      <c r="J318" s="2" t="s">
        <v>32</v>
      </c>
      <c r="K318" s="2" t="s">
        <v>31</v>
      </c>
      <c r="L318" s="2" t="s">
        <v>26</v>
      </c>
      <c r="M318" s="2" t="s">
        <v>23</v>
      </c>
      <c r="N318" s="2">
        <v>11753</v>
      </c>
      <c r="O318" s="2">
        <v>4907669</v>
      </c>
      <c r="P318" s="2">
        <f t="shared" si="34"/>
        <v>2.3948232857594918</v>
      </c>
      <c r="R318" s="2">
        <f t="shared" si="28"/>
        <v>78180</v>
      </c>
      <c r="S318" s="2">
        <v>0.43</v>
      </c>
      <c r="T318" s="2">
        <v>0.22</v>
      </c>
      <c r="U318" s="2">
        <v>7.2999999999999995E-2</v>
      </c>
      <c r="W318" s="2">
        <f t="shared" si="29"/>
        <v>0.82044604186165238</v>
      </c>
      <c r="X318" s="2">
        <f t="shared" si="33"/>
        <v>0.13362037451242087</v>
      </c>
      <c r="Y318" s="2">
        <f t="shared" si="30"/>
        <v>20089.143209381065</v>
      </c>
      <c r="Z318" s="2"/>
      <c r="AA318" s="2">
        <f t="shared" si="31"/>
        <v>1.4231574458387259E-2</v>
      </c>
    </row>
    <row r="319" spans="1:27" x14ac:dyDescent="0.35">
      <c r="A319" s="2">
        <v>2009</v>
      </c>
      <c r="B319" s="2" t="s">
        <v>32</v>
      </c>
      <c r="C319" s="2" t="s">
        <v>31</v>
      </c>
      <c r="D319" s="2" t="s">
        <v>27</v>
      </c>
      <c r="E319" s="2">
        <v>101561</v>
      </c>
      <c r="F319" s="2">
        <v>3620814</v>
      </c>
      <c r="G319" s="2">
        <f t="shared" si="32"/>
        <v>2.8049217662105812E-2</v>
      </c>
      <c r="I319" s="2">
        <v>2009</v>
      </c>
      <c r="J319" s="2" t="s">
        <v>32</v>
      </c>
      <c r="K319" s="2" t="s">
        <v>31</v>
      </c>
      <c r="L319" s="2" t="s">
        <v>27</v>
      </c>
      <c r="M319" s="2" t="s">
        <v>23</v>
      </c>
      <c r="N319" s="2">
        <v>12183</v>
      </c>
      <c r="O319" s="2">
        <v>3620814</v>
      </c>
      <c r="P319" s="2">
        <f t="shared" si="34"/>
        <v>3.3647130175700823</v>
      </c>
      <c r="R319" s="2">
        <f t="shared" si="28"/>
        <v>89378</v>
      </c>
      <c r="S319" s="2">
        <v>0.63</v>
      </c>
      <c r="T319" s="2">
        <v>0.35</v>
      </c>
      <c r="U319" s="2">
        <v>4.5999999999999999E-2</v>
      </c>
      <c r="W319" s="2">
        <f t="shared" si="29"/>
        <v>0.81276263481901012</v>
      </c>
      <c r="X319" s="2">
        <f t="shared" si="33"/>
        <v>0.11820598982653929</v>
      </c>
      <c r="Y319" s="2">
        <f t="shared" si="30"/>
        <v>20466.902138716428</v>
      </c>
      <c r="Z319" s="2"/>
      <c r="AA319" s="2">
        <f t="shared" si="31"/>
        <v>2.239664833965058E-2</v>
      </c>
    </row>
    <row r="320" spans="1:27" x14ac:dyDescent="0.35">
      <c r="A320" s="2">
        <v>2009</v>
      </c>
      <c r="B320" s="2" t="s">
        <v>32</v>
      </c>
      <c r="C320" s="2" t="s">
        <v>31</v>
      </c>
      <c r="D320" s="2" t="s">
        <v>28</v>
      </c>
      <c r="E320" s="2">
        <v>126016</v>
      </c>
      <c r="F320" s="2">
        <v>2791411</v>
      </c>
      <c r="G320" s="2">
        <f t="shared" si="32"/>
        <v>4.5144194101119473E-2</v>
      </c>
      <c r="I320" s="2">
        <v>2009</v>
      </c>
      <c r="J320" s="2" t="s">
        <v>32</v>
      </c>
      <c r="K320" s="2" t="s">
        <v>31</v>
      </c>
      <c r="L320" s="2" t="s">
        <v>28</v>
      </c>
      <c r="M320" s="2" t="s">
        <v>23</v>
      </c>
      <c r="N320" s="2">
        <v>12351</v>
      </c>
      <c r="O320" s="2">
        <v>2791411</v>
      </c>
      <c r="P320" s="2">
        <f t="shared" si="34"/>
        <v>4.4246440241154028</v>
      </c>
      <c r="R320" s="2">
        <f t="shared" si="28"/>
        <v>113665</v>
      </c>
      <c r="S320" s="2">
        <v>0.77</v>
      </c>
      <c r="T320" s="2">
        <v>0.52</v>
      </c>
      <c r="U320" s="2">
        <v>2.7E-2</v>
      </c>
      <c r="W320" s="2">
        <f t="shared" si="29"/>
        <v>0.82597470083394053</v>
      </c>
      <c r="X320" s="2">
        <f t="shared" si="33"/>
        <v>9.3963229888894675E-2</v>
      </c>
      <c r="Y320" s="2">
        <f t="shared" si="30"/>
        <v>20881.944055321212</v>
      </c>
      <c r="Z320" s="2"/>
      <c r="AA320" s="2">
        <f t="shared" si="31"/>
        <v>3.7663409632146171E-2</v>
      </c>
    </row>
    <row r="321" spans="1:27" x14ac:dyDescent="0.35">
      <c r="A321" s="2">
        <v>2009</v>
      </c>
      <c r="B321" s="2" t="s">
        <v>32</v>
      </c>
      <c r="C321" s="2" t="s">
        <v>31</v>
      </c>
      <c r="D321" s="2" t="s">
        <v>29</v>
      </c>
      <c r="E321" s="2">
        <v>151515</v>
      </c>
      <c r="F321" s="2">
        <v>2046095</v>
      </c>
      <c r="G321" s="2">
        <f t="shared" si="32"/>
        <v>7.4050813867391305E-2</v>
      </c>
      <c r="I321" s="2">
        <v>2009</v>
      </c>
      <c r="J321" s="2" t="s">
        <v>32</v>
      </c>
      <c r="K321" s="2" t="s">
        <v>31</v>
      </c>
      <c r="L321" s="2" t="s">
        <v>29</v>
      </c>
      <c r="M321" s="2" t="s">
        <v>23</v>
      </c>
      <c r="N321" s="2">
        <v>10591</v>
      </c>
      <c r="O321" s="2">
        <v>2046095</v>
      </c>
      <c r="P321" s="2">
        <f t="shared" si="34"/>
        <v>5.176201496020469</v>
      </c>
      <c r="R321" s="2">
        <f t="shared" si="28"/>
        <v>140924</v>
      </c>
      <c r="S321" s="2">
        <v>1</v>
      </c>
      <c r="T321" s="2">
        <v>0.89</v>
      </c>
      <c r="U321" s="2">
        <v>1.6E-2</v>
      </c>
      <c r="W321" s="2">
        <f t="shared" si="29"/>
        <v>0.80680813898593151</v>
      </c>
      <c r="X321" s="2">
        <f t="shared" si="33"/>
        <v>6.4635722473956839E-2</v>
      </c>
      <c r="Y321" s="2">
        <f t="shared" si="30"/>
        <v>17653.629553919895</v>
      </c>
      <c r="Z321" s="2">
        <f>SUM(Y315:Y321)/ SUM(E315:E321)</f>
        <v>0.16738276751311956</v>
      </c>
      <c r="AA321" s="2">
        <f t="shared" si="31"/>
        <v>6.5422852040633556E-2</v>
      </c>
    </row>
    <row r="322" spans="1:27" x14ac:dyDescent="0.35">
      <c r="A322" s="2">
        <v>2009</v>
      </c>
      <c r="B322" s="2" t="s">
        <v>32</v>
      </c>
      <c r="C322" s="2" t="s">
        <v>31</v>
      </c>
      <c r="D322" s="2" t="s">
        <v>30</v>
      </c>
      <c r="E322" s="2">
        <v>241261</v>
      </c>
      <c r="F322" s="2">
        <v>1570486</v>
      </c>
      <c r="G322" s="2">
        <f t="shared" si="32"/>
        <v>0.1536218724649567</v>
      </c>
      <c r="I322" s="2">
        <v>2009</v>
      </c>
      <c r="J322" s="2" t="s">
        <v>32</v>
      </c>
      <c r="K322" s="2" t="s">
        <v>31</v>
      </c>
      <c r="L322" s="2" t="s">
        <v>30</v>
      </c>
      <c r="M322" s="2" t="s">
        <v>23</v>
      </c>
      <c r="N322" s="2">
        <v>7687</v>
      </c>
      <c r="O322" s="2">
        <v>1570486</v>
      </c>
      <c r="P322" s="2">
        <f t="shared" si="34"/>
        <v>4.8946631806969307</v>
      </c>
      <c r="R322" s="2">
        <f t="shared" si="28"/>
        <v>233574</v>
      </c>
      <c r="S322" s="2">
        <v>1.24</v>
      </c>
      <c r="T322" s="2">
        <v>0.87</v>
      </c>
      <c r="U322" s="2">
        <v>1.6E-2</v>
      </c>
      <c r="W322" s="2">
        <f t="shared" si="29"/>
        <v>0.74666285416937683</v>
      </c>
      <c r="X322" s="2">
        <f t="shared" si="33"/>
        <v>5.6797812841331542E-2</v>
      </c>
      <c r="Y322" s="2">
        <f t="shared" si="30"/>
        <v>19006.089696601171</v>
      </c>
      <c r="Z322" s="2">
        <f>SUM(Y315:Y322)/ SUM(E315:E322)</f>
        <v>0.14397999185342999</v>
      </c>
      <c r="AA322" s="2">
        <f t="shared" si="31"/>
        <v>0.14151982908691885</v>
      </c>
    </row>
    <row r="323" spans="1:27" x14ac:dyDescent="0.35">
      <c r="A323" s="2">
        <v>2010</v>
      </c>
      <c r="B323" s="2" t="s">
        <v>20</v>
      </c>
      <c r="C323" s="2" t="s">
        <v>21</v>
      </c>
      <c r="D323" s="2" t="s">
        <v>22</v>
      </c>
      <c r="E323" s="2">
        <v>8784</v>
      </c>
      <c r="F323" s="2">
        <v>1490699</v>
      </c>
      <c r="G323" s="2">
        <f t="shared" si="32"/>
        <v>5.8925376618619851E-3</v>
      </c>
      <c r="I323" s="2">
        <v>2010</v>
      </c>
      <c r="J323" s="2" t="s">
        <v>20</v>
      </c>
      <c r="K323" s="2" t="s">
        <v>21</v>
      </c>
      <c r="L323" s="2" t="s">
        <v>22</v>
      </c>
      <c r="M323" s="2" t="s">
        <v>23</v>
      </c>
      <c r="N323" s="2">
        <v>568</v>
      </c>
      <c r="O323" s="2">
        <v>1490699</v>
      </c>
      <c r="P323" s="2">
        <f t="shared" si="34"/>
        <v>0.38102930236083882</v>
      </c>
      <c r="R323" s="2">
        <f t="shared" ref="R323:R386" si="35">E323-N323</f>
        <v>8216</v>
      </c>
      <c r="S323" s="2">
        <v>0.11</v>
      </c>
      <c r="T323" s="2">
        <v>0.06</v>
      </c>
      <c r="U323" s="2">
        <v>0.20699999999999999</v>
      </c>
      <c r="W323" s="2">
        <f t="shared" ref="W323:W386" si="36">(P323-S323)/(P323)</f>
        <v>0.71130829225352121</v>
      </c>
      <c r="X323" s="2">
        <f t="shared" si="33"/>
        <v>5.4558311635447651E-2</v>
      </c>
      <c r="Y323" s="2">
        <f t="shared" ref="Y323:Y386" si="37">N323*W323+R323*X323</f>
        <v>852.27419839683796</v>
      </c>
      <c r="Z323" s="2"/>
      <c r="AA323" s="2">
        <f t="shared" ref="AA323:AA386" si="38">(E323-Y323)/F323</f>
        <v>5.3208097688421082E-3</v>
      </c>
    </row>
    <row r="324" spans="1:27" x14ac:dyDescent="0.35">
      <c r="A324" s="2">
        <v>2010</v>
      </c>
      <c r="B324" s="2" t="s">
        <v>20</v>
      </c>
      <c r="C324" s="2" t="s">
        <v>21</v>
      </c>
      <c r="D324" s="2" t="s">
        <v>24</v>
      </c>
      <c r="E324" s="2">
        <v>10307</v>
      </c>
      <c r="F324" s="2">
        <v>1237310</v>
      </c>
      <c r="G324" s="2">
        <f t="shared" ref="G324:G387" si="39">E324/F324</f>
        <v>8.3301678641569208E-3</v>
      </c>
      <c r="I324" s="2">
        <v>2010</v>
      </c>
      <c r="J324" s="2" t="s">
        <v>20</v>
      </c>
      <c r="K324" s="2" t="s">
        <v>21</v>
      </c>
      <c r="L324" s="2" t="s">
        <v>24</v>
      </c>
      <c r="M324" s="2" t="s">
        <v>23</v>
      </c>
      <c r="N324" s="2">
        <v>729</v>
      </c>
      <c r="O324" s="2">
        <v>1237310</v>
      </c>
      <c r="P324" s="2">
        <f t="shared" si="34"/>
        <v>0.58918136926073494</v>
      </c>
      <c r="R324" s="2">
        <f t="shared" si="35"/>
        <v>9578</v>
      </c>
      <c r="S324" s="2">
        <v>0.13</v>
      </c>
      <c r="T324" s="2">
        <v>7.0000000000000007E-2</v>
      </c>
      <c r="U324" s="2">
        <v>0.17499999999999999</v>
      </c>
      <c r="W324" s="2">
        <f t="shared" si="36"/>
        <v>0.7793548696844993</v>
      </c>
      <c r="X324" s="2">
        <f t="shared" ref="X324:X387" si="40">(EXP(U324*P324)-EXP(U324*S324))/(EXP(U324*VALUE(P324)))</f>
        <v>7.721290705620415E-2</v>
      </c>
      <c r="Y324" s="2">
        <f t="shared" si="37"/>
        <v>1307.6949237843232</v>
      </c>
      <c r="Z324" s="2"/>
      <c r="AA324" s="2">
        <f t="shared" si="38"/>
        <v>7.2732824241424354E-3</v>
      </c>
    </row>
    <row r="325" spans="1:27" x14ac:dyDescent="0.35">
      <c r="A325" s="2">
        <v>2010</v>
      </c>
      <c r="B325" s="2" t="s">
        <v>20</v>
      </c>
      <c r="C325" s="2" t="s">
        <v>21</v>
      </c>
      <c r="D325" s="2" t="s">
        <v>25</v>
      </c>
      <c r="E325" s="2">
        <v>11051</v>
      </c>
      <c r="F325" s="2">
        <v>959495</v>
      </c>
      <c r="G325" s="2">
        <f t="shared" si="39"/>
        <v>1.1517517027186177E-2</v>
      </c>
      <c r="I325" s="2">
        <v>2010</v>
      </c>
      <c r="J325" s="2" t="s">
        <v>20</v>
      </c>
      <c r="K325" s="2" t="s">
        <v>21</v>
      </c>
      <c r="L325" s="2" t="s">
        <v>25</v>
      </c>
      <c r="M325" s="2" t="s">
        <v>23</v>
      </c>
      <c r="N325" s="2">
        <v>897</v>
      </c>
      <c r="O325" s="2">
        <v>959495</v>
      </c>
      <c r="P325" s="2">
        <f t="shared" ref="P325:P388" si="41">N325/O325*1000</f>
        <v>0.93486677887847247</v>
      </c>
      <c r="R325" s="2">
        <f t="shared" si="35"/>
        <v>10154</v>
      </c>
      <c r="S325" s="2">
        <v>0.2</v>
      </c>
      <c r="T325" s="2">
        <v>0.12</v>
      </c>
      <c r="U325" s="2">
        <v>8.6999999999999994E-2</v>
      </c>
      <c r="W325" s="2">
        <f t="shared" si="36"/>
        <v>0.78606577480490514</v>
      </c>
      <c r="X325" s="2">
        <f t="shared" si="40"/>
        <v>6.1932536413782158E-2</v>
      </c>
      <c r="Y325" s="2">
        <f t="shared" si="37"/>
        <v>1333.963974745544</v>
      </c>
      <c r="Z325" s="2"/>
      <c r="AA325" s="2">
        <f t="shared" si="38"/>
        <v>1.0127239876450067E-2</v>
      </c>
    </row>
    <row r="326" spans="1:27" x14ac:dyDescent="0.35">
      <c r="A326" s="2">
        <v>2010</v>
      </c>
      <c r="B326" s="2" t="s">
        <v>20</v>
      </c>
      <c r="C326" s="2" t="s">
        <v>21</v>
      </c>
      <c r="D326" s="2" t="s">
        <v>26</v>
      </c>
      <c r="E326" s="2">
        <v>11492</v>
      </c>
      <c r="F326" s="2">
        <v>679236</v>
      </c>
      <c r="G326" s="2">
        <f t="shared" si="39"/>
        <v>1.6919009004234167E-2</v>
      </c>
      <c r="I326" s="2">
        <v>2010</v>
      </c>
      <c r="J326" s="2" t="s">
        <v>20</v>
      </c>
      <c r="K326" s="2" t="s">
        <v>21</v>
      </c>
      <c r="L326" s="2" t="s">
        <v>26</v>
      </c>
      <c r="M326" s="2" t="s">
        <v>23</v>
      </c>
      <c r="N326" s="2">
        <v>1002</v>
      </c>
      <c r="O326" s="2">
        <v>679236</v>
      </c>
      <c r="P326" s="2">
        <f t="shared" si="41"/>
        <v>1.4751868275533098</v>
      </c>
      <c r="R326" s="2">
        <f t="shared" si="35"/>
        <v>10490</v>
      </c>
      <c r="S326" s="2">
        <v>0.25</v>
      </c>
      <c r="T326" s="2">
        <v>0.17</v>
      </c>
      <c r="U326" s="2">
        <v>8.5000000000000006E-2</v>
      </c>
      <c r="W326" s="2">
        <f t="shared" si="36"/>
        <v>0.83052994011976045</v>
      </c>
      <c r="X326" s="2">
        <f t="shared" si="40"/>
        <v>9.8901658563931946E-2</v>
      </c>
      <c r="Y326" s="2">
        <f t="shared" si="37"/>
        <v>1869.6693983356458</v>
      </c>
      <c r="Z326" s="2"/>
      <c r="AA326" s="2">
        <f t="shared" si="38"/>
        <v>1.416640254884069E-2</v>
      </c>
    </row>
    <row r="327" spans="1:27" x14ac:dyDescent="0.35">
      <c r="A327" s="2">
        <v>2010</v>
      </c>
      <c r="B327" s="2" t="s">
        <v>20</v>
      </c>
      <c r="C327" s="2" t="s">
        <v>21</v>
      </c>
      <c r="D327" s="2" t="s">
        <v>27</v>
      </c>
      <c r="E327" s="2">
        <v>12604</v>
      </c>
      <c r="F327" s="2">
        <v>512912</v>
      </c>
      <c r="G327" s="2">
        <f t="shared" si="39"/>
        <v>2.4573416102567303E-2</v>
      </c>
      <c r="I327" s="2">
        <v>2010</v>
      </c>
      <c r="J327" s="2" t="s">
        <v>20</v>
      </c>
      <c r="K327" s="2" t="s">
        <v>21</v>
      </c>
      <c r="L327" s="2" t="s">
        <v>27</v>
      </c>
      <c r="M327" s="2" t="s">
        <v>23</v>
      </c>
      <c r="N327" s="2">
        <v>942</v>
      </c>
      <c r="O327" s="2">
        <v>512912</v>
      </c>
      <c r="P327" s="2">
        <f t="shared" si="41"/>
        <v>1.8365723554917801</v>
      </c>
      <c r="R327" s="2">
        <f t="shared" si="35"/>
        <v>11662</v>
      </c>
      <c r="S327" s="2">
        <v>0.34</v>
      </c>
      <c r="T327" s="2">
        <v>0.31</v>
      </c>
      <c r="U327" s="2">
        <v>6.9000000000000006E-2</v>
      </c>
      <c r="W327" s="2">
        <f t="shared" si="36"/>
        <v>0.81487252653927811</v>
      </c>
      <c r="X327" s="2">
        <f t="shared" si="40"/>
        <v>9.8110698922318121E-2</v>
      </c>
      <c r="Y327" s="2">
        <f t="shared" si="37"/>
        <v>1911.7768908320741</v>
      </c>
      <c r="Z327" s="2"/>
      <c r="AA327" s="2">
        <f t="shared" si="38"/>
        <v>2.0846116115762404E-2</v>
      </c>
    </row>
    <row r="328" spans="1:27" x14ac:dyDescent="0.35">
      <c r="A328" s="2">
        <v>2010</v>
      </c>
      <c r="B328" s="2" t="s">
        <v>20</v>
      </c>
      <c r="C328" s="2" t="s">
        <v>21</v>
      </c>
      <c r="D328" s="2" t="s">
        <v>28</v>
      </c>
      <c r="E328" s="2">
        <v>14340</v>
      </c>
      <c r="F328" s="2">
        <v>389693</v>
      </c>
      <c r="G328" s="2">
        <f t="shared" si="39"/>
        <v>3.6798197555511648E-2</v>
      </c>
      <c r="I328" s="2">
        <v>2010</v>
      </c>
      <c r="J328" s="2" t="s">
        <v>20</v>
      </c>
      <c r="K328" s="2" t="s">
        <v>21</v>
      </c>
      <c r="L328" s="2" t="s">
        <v>28</v>
      </c>
      <c r="M328" s="2" t="s">
        <v>23</v>
      </c>
      <c r="N328" s="2">
        <v>933</v>
      </c>
      <c r="O328" s="2">
        <v>389693</v>
      </c>
      <c r="P328" s="2">
        <f t="shared" si="41"/>
        <v>2.3941923514150885</v>
      </c>
      <c r="R328" s="2">
        <f t="shared" si="35"/>
        <v>13407</v>
      </c>
      <c r="S328" s="2">
        <v>0.43</v>
      </c>
      <c r="T328" s="2">
        <v>0.33</v>
      </c>
      <c r="U328" s="2">
        <v>5.6000000000000001E-2</v>
      </c>
      <c r="W328" s="2">
        <f t="shared" si="36"/>
        <v>0.82039872454448026</v>
      </c>
      <c r="X328" s="2">
        <f t="shared" si="40"/>
        <v>0.10416118098302511</v>
      </c>
      <c r="Y328" s="2">
        <f t="shared" si="37"/>
        <v>2161.9209634394178</v>
      </c>
      <c r="Z328" s="2"/>
      <c r="AA328" s="2">
        <f t="shared" si="38"/>
        <v>3.1250443391491717E-2</v>
      </c>
    </row>
    <row r="329" spans="1:27" x14ac:dyDescent="0.35">
      <c r="A329" s="2">
        <v>2010</v>
      </c>
      <c r="B329" s="2" t="s">
        <v>20</v>
      </c>
      <c r="C329" s="2" t="s">
        <v>21</v>
      </c>
      <c r="D329" s="2" t="s">
        <v>29</v>
      </c>
      <c r="E329" s="2">
        <v>16601</v>
      </c>
      <c r="F329" s="2">
        <v>285739</v>
      </c>
      <c r="G329" s="2">
        <f t="shared" si="39"/>
        <v>5.8098474481957312E-2</v>
      </c>
      <c r="I329" s="2">
        <v>2010</v>
      </c>
      <c r="J329" s="2" t="s">
        <v>20</v>
      </c>
      <c r="K329" s="2" t="s">
        <v>21</v>
      </c>
      <c r="L329" s="2" t="s">
        <v>29</v>
      </c>
      <c r="M329" s="2" t="s">
        <v>23</v>
      </c>
      <c r="N329" s="2">
        <v>750</v>
      </c>
      <c r="O329" s="2">
        <v>285739</v>
      </c>
      <c r="P329" s="2">
        <f t="shared" si="41"/>
        <v>2.6247729571392076</v>
      </c>
      <c r="R329" s="2">
        <f t="shared" si="35"/>
        <v>15851</v>
      </c>
      <c r="S329" s="2">
        <v>0.85</v>
      </c>
      <c r="T329" s="2">
        <v>0.57999999999999996</v>
      </c>
      <c r="U329" s="2">
        <v>3.9E-2</v>
      </c>
      <c r="W329" s="2">
        <f t="shared" si="36"/>
        <v>0.67616246666666668</v>
      </c>
      <c r="X329" s="2">
        <f t="shared" si="40"/>
        <v>6.6875032323213221E-2</v>
      </c>
      <c r="Y329" s="2">
        <f t="shared" si="37"/>
        <v>1567.1579873552528</v>
      </c>
      <c r="Z329" s="2">
        <f>SUM(Y323:Y329)/ SUM(E323:E329)</f>
        <v>0.1291921522545357</v>
      </c>
      <c r="AA329" s="2">
        <f t="shared" si="38"/>
        <v>5.2613895942257613E-2</v>
      </c>
    </row>
    <row r="330" spans="1:27" x14ac:dyDescent="0.35">
      <c r="A330" s="2">
        <v>2010</v>
      </c>
      <c r="B330" s="2" t="s">
        <v>20</v>
      </c>
      <c r="C330" s="2" t="s">
        <v>21</v>
      </c>
      <c r="D330" s="2" t="s">
        <v>30</v>
      </c>
      <c r="E330" s="2">
        <v>35552</v>
      </c>
      <c r="F330" s="2">
        <v>282385</v>
      </c>
      <c r="G330" s="2">
        <f t="shared" si="39"/>
        <v>0.12589903854666501</v>
      </c>
      <c r="I330" s="2">
        <v>2010</v>
      </c>
      <c r="J330" s="2" t="s">
        <v>20</v>
      </c>
      <c r="K330" s="2" t="s">
        <v>21</v>
      </c>
      <c r="L330" s="2" t="s">
        <v>30</v>
      </c>
      <c r="M330" s="2" t="s">
        <v>23</v>
      </c>
      <c r="N330" s="2">
        <v>704</v>
      </c>
      <c r="O330" s="2">
        <v>282385</v>
      </c>
      <c r="P330" s="2">
        <f t="shared" si="41"/>
        <v>2.4930502682507925</v>
      </c>
      <c r="R330" s="2">
        <f t="shared" si="35"/>
        <v>34848</v>
      </c>
      <c r="S330" s="2">
        <v>0.89</v>
      </c>
      <c r="T330" s="2">
        <v>0.61</v>
      </c>
      <c r="U330" s="2">
        <v>3.9E-2</v>
      </c>
      <c r="W330" s="2">
        <f t="shared" si="36"/>
        <v>0.64300759943181818</v>
      </c>
      <c r="X330" s="2">
        <f t="shared" si="40"/>
        <v>6.0604748723140173E-2</v>
      </c>
      <c r="Y330" s="2">
        <f t="shared" si="37"/>
        <v>2564.6316335039887</v>
      </c>
      <c r="Z330" s="2">
        <f>SUM(Y323:Y330)/ SUM(E323:E330)</f>
        <v>0.11239110063192621</v>
      </c>
      <c r="AA330" s="2">
        <f t="shared" si="38"/>
        <v>0.11681699936787014</v>
      </c>
    </row>
    <row r="331" spans="1:27" x14ac:dyDescent="0.35">
      <c r="A331" s="2">
        <v>2010</v>
      </c>
      <c r="B331" s="2" t="s">
        <v>20</v>
      </c>
      <c r="C331" s="2" t="s">
        <v>31</v>
      </c>
      <c r="D331" s="2" t="s">
        <v>22</v>
      </c>
      <c r="E331" s="2">
        <v>32372</v>
      </c>
      <c r="F331" s="2">
        <v>9158834</v>
      </c>
      <c r="G331" s="2">
        <f t="shared" si="39"/>
        <v>3.5345110523894198E-3</v>
      </c>
      <c r="I331" s="2">
        <v>2010</v>
      </c>
      <c r="J331" s="2" t="s">
        <v>20</v>
      </c>
      <c r="K331" s="2" t="s">
        <v>31</v>
      </c>
      <c r="L331" s="2" t="s">
        <v>22</v>
      </c>
      <c r="M331" s="2" t="s">
        <v>23</v>
      </c>
      <c r="N331" s="2">
        <v>3015</v>
      </c>
      <c r="O331" s="2">
        <v>9158834</v>
      </c>
      <c r="P331" s="2">
        <f t="shared" si="41"/>
        <v>0.32919037510670024</v>
      </c>
      <c r="R331" s="2">
        <f t="shared" si="35"/>
        <v>29357</v>
      </c>
      <c r="S331" s="2">
        <v>0.11</v>
      </c>
      <c r="T331" s="2">
        <v>0.06</v>
      </c>
      <c r="U331" s="2">
        <v>0.20699999999999999</v>
      </c>
      <c r="W331" s="2">
        <f t="shared" si="36"/>
        <v>0.66584685240464347</v>
      </c>
      <c r="X331" s="2">
        <f t="shared" si="40"/>
        <v>4.4358472655530029E-2</v>
      </c>
      <c r="Y331" s="2">
        <f t="shared" si="37"/>
        <v>3309.7599417483952</v>
      </c>
      <c r="Z331" s="2"/>
      <c r="AA331" s="2">
        <f t="shared" si="38"/>
        <v>3.1731375476672691E-3</v>
      </c>
    </row>
    <row r="332" spans="1:27" x14ac:dyDescent="0.35">
      <c r="A332" s="2">
        <v>2010</v>
      </c>
      <c r="B332" s="2" t="s">
        <v>20</v>
      </c>
      <c r="C332" s="2" t="s">
        <v>31</v>
      </c>
      <c r="D332" s="2" t="s">
        <v>24</v>
      </c>
      <c r="E332" s="2">
        <v>41148</v>
      </c>
      <c r="F332" s="2">
        <v>8294565</v>
      </c>
      <c r="G332" s="2">
        <f t="shared" si="39"/>
        <v>4.9608388143320354E-3</v>
      </c>
      <c r="I332" s="2">
        <v>2010</v>
      </c>
      <c r="J332" s="2" t="s">
        <v>20</v>
      </c>
      <c r="K332" s="2" t="s">
        <v>31</v>
      </c>
      <c r="L332" s="2" t="s">
        <v>24</v>
      </c>
      <c r="M332" s="2" t="s">
        <v>23</v>
      </c>
      <c r="N332" s="2">
        <v>4224</v>
      </c>
      <c r="O332" s="2">
        <v>8294565</v>
      </c>
      <c r="P332" s="2">
        <f t="shared" si="41"/>
        <v>0.50924912879698936</v>
      </c>
      <c r="R332" s="2">
        <f t="shared" si="35"/>
        <v>36924</v>
      </c>
      <c r="S332" s="2">
        <v>0.13</v>
      </c>
      <c r="T332" s="2">
        <v>7.0000000000000007E-2</v>
      </c>
      <c r="U332" s="2">
        <v>0.17499999999999999</v>
      </c>
      <c r="W332" s="2">
        <f t="shared" si="36"/>
        <v>0.74472219460227274</v>
      </c>
      <c r="X332" s="2">
        <f t="shared" si="40"/>
        <v>6.4214127656086209E-2</v>
      </c>
      <c r="Y332" s="2">
        <f t="shared" si="37"/>
        <v>5516.7489995733267</v>
      </c>
      <c r="Z332" s="2"/>
      <c r="AA332" s="2">
        <f t="shared" si="38"/>
        <v>4.2957347371955822E-3</v>
      </c>
    </row>
    <row r="333" spans="1:27" x14ac:dyDescent="0.35">
      <c r="A333" s="2">
        <v>2010</v>
      </c>
      <c r="B333" s="2" t="s">
        <v>20</v>
      </c>
      <c r="C333" s="2" t="s">
        <v>31</v>
      </c>
      <c r="D333" s="2" t="s">
        <v>25</v>
      </c>
      <c r="E333" s="2">
        <v>55139</v>
      </c>
      <c r="F333" s="2">
        <v>7291837</v>
      </c>
      <c r="G333" s="2">
        <f t="shared" si="39"/>
        <v>7.5617433576751648E-3</v>
      </c>
      <c r="I333" s="2">
        <v>2010</v>
      </c>
      <c r="J333" s="2" t="s">
        <v>20</v>
      </c>
      <c r="K333" s="2" t="s">
        <v>31</v>
      </c>
      <c r="L333" s="2" t="s">
        <v>25</v>
      </c>
      <c r="M333" s="2" t="s">
        <v>23</v>
      </c>
      <c r="N333" s="2">
        <v>6510</v>
      </c>
      <c r="O333" s="2">
        <v>7291837</v>
      </c>
      <c r="P333" s="2">
        <f t="shared" si="41"/>
        <v>0.89277914467918029</v>
      </c>
      <c r="R333" s="2">
        <f t="shared" si="35"/>
        <v>48629</v>
      </c>
      <c r="S333" s="2">
        <v>0.2</v>
      </c>
      <c r="T333" s="2">
        <v>0.12</v>
      </c>
      <c r="U333" s="2">
        <v>8.6999999999999994E-2</v>
      </c>
      <c r="W333" s="2">
        <f t="shared" si="36"/>
        <v>0.77598043010752682</v>
      </c>
      <c r="X333" s="2">
        <f t="shared" si="40"/>
        <v>5.8491389662710516E-2</v>
      </c>
      <c r="Y333" s="2">
        <f t="shared" si="37"/>
        <v>7896.0103879079497</v>
      </c>
      <c r="Z333" s="2"/>
      <c r="AA333" s="2">
        <f t="shared" si="38"/>
        <v>6.4788872285669648E-3</v>
      </c>
    </row>
    <row r="334" spans="1:27" x14ac:dyDescent="0.35">
      <c r="A334" s="2">
        <v>2010</v>
      </c>
      <c r="B334" s="2" t="s">
        <v>20</v>
      </c>
      <c r="C334" s="2" t="s">
        <v>31</v>
      </c>
      <c r="D334" s="2" t="s">
        <v>26</v>
      </c>
      <c r="E334" s="2">
        <v>66698</v>
      </c>
      <c r="F334" s="2">
        <v>5570930</v>
      </c>
      <c r="G334" s="2">
        <f t="shared" si="39"/>
        <v>1.1972507283344074E-2</v>
      </c>
      <c r="I334" s="2">
        <v>2010</v>
      </c>
      <c r="J334" s="2" t="s">
        <v>20</v>
      </c>
      <c r="K334" s="2" t="s">
        <v>31</v>
      </c>
      <c r="L334" s="2" t="s">
        <v>26</v>
      </c>
      <c r="M334" s="2" t="s">
        <v>23</v>
      </c>
      <c r="N334" s="2">
        <v>8819</v>
      </c>
      <c r="O334" s="2">
        <v>5570930</v>
      </c>
      <c r="P334" s="2">
        <f t="shared" si="41"/>
        <v>1.5830390976012982</v>
      </c>
      <c r="R334" s="2">
        <f t="shared" si="35"/>
        <v>57879</v>
      </c>
      <c r="S334" s="2">
        <v>0.25</v>
      </c>
      <c r="T334" s="2">
        <v>0.17</v>
      </c>
      <c r="U334" s="2">
        <v>8.5000000000000006E-2</v>
      </c>
      <c r="W334" s="2">
        <f t="shared" si="36"/>
        <v>0.84207591563669348</v>
      </c>
      <c r="X334" s="2">
        <f t="shared" si="40"/>
        <v>0.10712467659089293</v>
      </c>
      <c r="Y334" s="2">
        <f t="shared" si="37"/>
        <v>13626.536656404292</v>
      </c>
      <c r="Z334" s="2"/>
      <c r="AA334" s="2">
        <f t="shared" si="38"/>
        <v>9.5264997663937097E-3</v>
      </c>
    </row>
    <row r="335" spans="1:27" x14ac:dyDescent="0.35">
      <c r="A335" s="2">
        <v>2010</v>
      </c>
      <c r="B335" s="2" t="s">
        <v>20</v>
      </c>
      <c r="C335" s="2" t="s">
        <v>31</v>
      </c>
      <c r="D335" s="2" t="s">
        <v>27</v>
      </c>
      <c r="E335" s="2">
        <v>81486</v>
      </c>
      <c r="F335" s="2">
        <v>4275561</v>
      </c>
      <c r="G335" s="2">
        <f t="shared" si="39"/>
        <v>1.9058551614630222E-2</v>
      </c>
      <c r="I335" s="2">
        <v>2010</v>
      </c>
      <c r="J335" s="2" t="s">
        <v>20</v>
      </c>
      <c r="K335" s="2" t="s">
        <v>31</v>
      </c>
      <c r="L335" s="2" t="s">
        <v>27</v>
      </c>
      <c r="M335" s="2" t="s">
        <v>23</v>
      </c>
      <c r="N335" s="2">
        <v>9631</v>
      </c>
      <c r="O335" s="2">
        <v>4275561</v>
      </c>
      <c r="P335" s="2">
        <f t="shared" si="41"/>
        <v>2.2525698966755474</v>
      </c>
      <c r="R335" s="2">
        <f t="shared" si="35"/>
        <v>71855</v>
      </c>
      <c r="S335" s="2">
        <v>0.34</v>
      </c>
      <c r="T335" s="2">
        <v>0.31</v>
      </c>
      <c r="U335" s="2">
        <v>6.9000000000000006E-2</v>
      </c>
      <c r="W335" s="2">
        <f t="shared" si="36"/>
        <v>0.84906128750908516</v>
      </c>
      <c r="X335" s="2">
        <f t="shared" si="40"/>
        <v>0.12363036814466194</v>
      </c>
      <c r="Y335" s="2">
        <f t="shared" si="37"/>
        <v>17060.769363034684</v>
      </c>
      <c r="Z335" s="2"/>
      <c r="AA335" s="2">
        <f t="shared" si="38"/>
        <v>1.5068252011131478E-2</v>
      </c>
    </row>
    <row r="336" spans="1:27" x14ac:dyDescent="0.35">
      <c r="A336" s="2">
        <v>2010</v>
      </c>
      <c r="B336" s="2" t="s">
        <v>20</v>
      </c>
      <c r="C336" s="2" t="s">
        <v>31</v>
      </c>
      <c r="D336" s="2" t="s">
        <v>28</v>
      </c>
      <c r="E336" s="2">
        <v>112452</v>
      </c>
      <c r="F336" s="2">
        <v>3564420</v>
      </c>
      <c r="G336" s="2">
        <f t="shared" si="39"/>
        <v>3.1548470718938848E-2</v>
      </c>
      <c r="I336" s="2">
        <v>2010</v>
      </c>
      <c r="J336" s="2" t="s">
        <v>20</v>
      </c>
      <c r="K336" s="2" t="s">
        <v>31</v>
      </c>
      <c r="L336" s="2" t="s">
        <v>28</v>
      </c>
      <c r="M336" s="2" t="s">
        <v>23</v>
      </c>
      <c r="N336" s="2">
        <v>9927</v>
      </c>
      <c r="O336" s="2">
        <v>3564420</v>
      </c>
      <c r="P336" s="2">
        <f t="shared" si="41"/>
        <v>2.785025333714882</v>
      </c>
      <c r="R336" s="2">
        <f t="shared" si="35"/>
        <v>102525</v>
      </c>
      <c r="S336" s="2">
        <v>0.43</v>
      </c>
      <c r="T336" s="2">
        <v>0.33</v>
      </c>
      <c r="U336" s="2">
        <v>5.6000000000000001E-2</v>
      </c>
      <c r="W336" s="2">
        <f t="shared" si="36"/>
        <v>0.84560284073738279</v>
      </c>
      <c r="X336" s="2">
        <f t="shared" si="40"/>
        <v>0.12355508109410987</v>
      </c>
      <c r="Y336" s="2">
        <f t="shared" si="37"/>
        <v>21061.784089173612</v>
      </c>
      <c r="Z336" s="2"/>
      <c r="AA336" s="2">
        <f t="shared" si="38"/>
        <v>2.5639575558106618E-2</v>
      </c>
    </row>
    <row r="337" spans="1:27" x14ac:dyDescent="0.35">
      <c r="A337" s="2">
        <v>2010</v>
      </c>
      <c r="B337" s="2" t="s">
        <v>20</v>
      </c>
      <c r="C337" s="2" t="s">
        <v>31</v>
      </c>
      <c r="D337" s="2" t="s">
        <v>29</v>
      </c>
      <c r="E337" s="2">
        <v>162513</v>
      </c>
      <c r="F337" s="2">
        <v>3036681</v>
      </c>
      <c r="G337" s="2">
        <f t="shared" si="39"/>
        <v>5.3516651897252299E-2</v>
      </c>
      <c r="I337" s="2">
        <v>2010</v>
      </c>
      <c r="J337" s="2" t="s">
        <v>20</v>
      </c>
      <c r="K337" s="2" t="s">
        <v>31</v>
      </c>
      <c r="L337" s="2" t="s">
        <v>29</v>
      </c>
      <c r="M337" s="2" t="s">
        <v>23</v>
      </c>
      <c r="N337" s="2">
        <v>9248</v>
      </c>
      <c r="O337" s="2">
        <v>3036681</v>
      </c>
      <c r="P337" s="2">
        <f t="shared" si="41"/>
        <v>3.0454301917125965</v>
      </c>
      <c r="R337" s="2">
        <f t="shared" si="35"/>
        <v>153265</v>
      </c>
      <c r="S337" s="2">
        <v>0.85</v>
      </c>
      <c r="T337" s="2">
        <v>0.57999999999999996</v>
      </c>
      <c r="U337" s="2">
        <v>3.9E-2</v>
      </c>
      <c r="W337" s="2">
        <f t="shared" si="36"/>
        <v>0.72089329044117645</v>
      </c>
      <c r="X337" s="2">
        <f t="shared" si="40"/>
        <v>8.2058648334187662E-2</v>
      </c>
      <c r="Y337" s="2">
        <f t="shared" si="37"/>
        <v>19243.539886939274</v>
      </c>
      <c r="Z337" s="2">
        <f>SUM(Y331:Y337)/ SUM(E331:E337)</f>
        <v>0.1589595463001289</v>
      </c>
      <c r="AA337" s="2">
        <f t="shared" si="38"/>
        <v>4.7179621472607992E-2</v>
      </c>
    </row>
    <row r="338" spans="1:27" x14ac:dyDescent="0.35">
      <c r="A338" s="2">
        <v>2010</v>
      </c>
      <c r="B338" s="2" t="s">
        <v>20</v>
      </c>
      <c r="C338" s="2" t="s">
        <v>31</v>
      </c>
      <c r="D338" s="2" t="s">
        <v>30</v>
      </c>
      <c r="E338" s="2">
        <v>444775</v>
      </c>
      <c r="F338" s="2">
        <v>3314447</v>
      </c>
      <c r="G338" s="2">
        <f t="shared" si="39"/>
        <v>0.13419282311649575</v>
      </c>
      <c r="I338" s="2">
        <v>2010</v>
      </c>
      <c r="J338" s="2" t="s">
        <v>20</v>
      </c>
      <c r="K338" s="2" t="s">
        <v>31</v>
      </c>
      <c r="L338" s="2" t="s">
        <v>30</v>
      </c>
      <c r="M338" s="2" t="s">
        <v>23</v>
      </c>
      <c r="N338" s="2">
        <v>8560</v>
      </c>
      <c r="O338" s="2">
        <v>3314447</v>
      </c>
      <c r="P338" s="2">
        <f t="shared" si="41"/>
        <v>2.582632939974602</v>
      </c>
      <c r="R338" s="2">
        <f t="shared" si="35"/>
        <v>436215</v>
      </c>
      <c r="S338" s="2">
        <v>0.89</v>
      </c>
      <c r="T338" s="2">
        <v>0.61</v>
      </c>
      <c r="U338" s="2">
        <v>3.9E-2</v>
      </c>
      <c r="W338" s="2">
        <f t="shared" si="36"/>
        <v>0.65539044042056072</v>
      </c>
      <c r="X338" s="2">
        <f t="shared" si="40"/>
        <v>6.3881010133871305E-2</v>
      </c>
      <c r="Y338" s="2">
        <f t="shared" si="37"/>
        <v>33475.997005546669</v>
      </c>
      <c r="Z338" s="2">
        <f>SUM(Y331:Y338)/ SUM(E331:E338)</f>
        <v>0.12160667634339357</v>
      </c>
      <c r="AA338" s="2">
        <f t="shared" si="38"/>
        <v>0.12409279828413407</v>
      </c>
    </row>
    <row r="339" spans="1:27" x14ac:dyDescent="0.35">
      <c r="A339" s="2">
        <v>2010</v>
      </c>
      <c r="B339" s="2" t="s">
        <v>32</v>
      </c>
      <c r="C339" s="2" t="s">
        <v>21</v>
      </c>
      <c r="D339" s="2" t="s">
        <v>22</v>
      </c>
      <c r="E339" s="2">
        <v>11728</v>
      </c>
      <c r="F339" s="2">
        <v>1313373</v>
      </c>
      <c r="G339" s="2">
        <f t="shared" si="39"/>
        <v>8.9296795350597286E-3</v>
      </c>
      <c r="I339" s="2">
        <v>2010</v>
      </c>
      <c r="J339" s="2" t="s">
        <v>32</v>
      </c>
      <c r="K339" s="2" t="s">
        <v>21</v>
      </c>
      <c r="L339" s="2" t="s">
        <v>22</v>
      </c>
      <c r="M339" s="2" t="s">
        <v>23</v>
      </c>
      <c r="N339" s="2">
        <v>899</v>
      </c>
      <c r="O339" s="2">
        <v>1313373</v>
      </c>
      <c r="P339" s="2">
        <f t="shared" si="41"/>
        <v>0.68449709260050262</v>
      </c>
      <c r="R339" s="2">
        <f t="shared" si="35"/>
        <v>10829</v>
      </c>
      <c r="S339" s="2">
        <v>0.11</v>
      </c>
      <c r="T339" s="2">
        <v>0.06</v>
      </c>
      <c r="U339" s="2">
        <v>0.29699999999999999</v>
      </c>
      <c r="W339" s="2">
        <f t="shared" si="36"/>
        <v>0.83929807563959957</v>
      </c>
      <c r="X339" s="2">
        <f t="shared" si="40"/>
        <v>0.15686284582897819</v>
      </c>
      <c r="Y339" s="2">
        <f t="shared" si="37"/>
        <v>2453.1967274820049</v>
      </c>
      <c r="Z339" s="2"/>
      <c r="AA339" s="2">
        <f t="shared" si="38"/>
        <v>7.0618196601559451E-3</v>
      </c>
    </row>
    <row r="340" spans="1:27" x14ac:dyDescent="0.35">
      <c r="A340" s="2">
        <v>2010</v>
      </c>
      <c r="B340" s="2" t="s">
        <v>32</v>
      </c>
      <c r="C340" s="2" t="s">
        <v>21</v>
      </c>
      <c r="D340" s="2" t="s">
        <v>24</v>
      </c>
      <c r="E340" s="2">
        <v>14939</v>
      </c>
      <c r="F340" s="2">
        <v>1047860</v>
      </c>
      <c r="G340" s="2">
        <f t="shared" si="39"/>
        <v>1.4256675510087226E-2</v>
      </c>
      <c r="I340" s="2">
        <v>2010</v>
      </c>
      <c r="J340" s="2" t="s">
        <v>32</v>
      </c>
      <c r="K340" s="2" t="s">
        <v>21</v>
      </c>
      <c r="L340" s="2" t="s">
        <v>24</v>
      </c>
      <c r="M340" s="2" t="s">
        <v>23</v>
      </c>
      <c r="N340" s="2">
        <v>1280</v>
      </c>
      <c r="O340" s="2">
        <v>1047860</v>
      </c>
      <c r="P340" s="2">
        <f t="shared" si="41"/>
        <v>1.2215372282556829</v>
      </c>
      <c r="R340" s="2">
        <f t="shared" si="35"/>
        <v>13659</v>
      </c>
      <c r="S340" s="2">
        <v>0.18</v>
      </c>
      <c r="T340" s="2">
        <v>0.05</v>
      </c>
      <c r="U340" s="2">
        <v>0.186</v>
      </c>
      <c r="W340" s="2">
        <f t="shared" si="36"/>
        <v>0.8526446875</v>
      </c>
      <c r="X340" s="2">
        <f t="shared" si="40"/>
        <v>0.17611632030452784</v>
      </c>
      <c r="Y340" s="2">
        <f t="shared" si="37"/>
        <v>3496.9580190395454</v>
      </c>
      <c r="Z340" s="2"/>
      <c r="AA340" s="2">
        <f t="shared" si="38"/>
        <v>1.0919437692974685E-2</v>
      </c>
    </row>
    <row r="341" spans="1:27" x14ac:dyDescent="0.35">
      <c r="A341" s="2">
        <v>2010</v>
      </c>
      <c r="B341" s="2" t="s">
        <v>32</v>
      </c>
      <c r="C341" s="2" t="s">
        <v>21</v>
      </c>
      <c r="D341" s="2" t="s">
        <v>25</v>
      </c>
      <c r="E341" s="2">
        <v>15519</v>
      </c>
      <c r="F341" s="2">
        <v>784603</v>
      </c>
      <c r="G341" s="2">
        <f t="shared" si="39"/>
        <v>1.9779429851784915E-2</v>
      </c>
      <c r="I341" s="2">
        <v>2010</v>
      </c>
      <c r="J341" s="2" t="s">
        <v>32</v>
      </c>
      <c r="K341" s="2" t="s">
        <v>21</v>
      </c>
      <c r="L341" s="2" t="s">
        <v>25</v>
      </c>
      <c r="M341" s="2" t="s">
        <v>23</v>
      </c>
      <c r="N341" s="2">
        <v>1567</v>
      </c>
      <c r="O341" s="2">
        <v>784603</v>
      </c>
      <c r="P341" s="2">
        <f t="shared" si="41"/>
        <v>1.997188386993167</v>
      </c>
      <c r="R341" s="2">
        <f t="shared" si="35"/>
        <v>13952</v>
      </c>
      <c r="S341" s="2">
        <v>0.31</v>
      </c>
      <c r="T341" s="2">
        <v>0.12</v>
      </c>
      <c r="U341" s="2">
        <v>0.111</v>
      </c>
      <c r="W341" s="2">
        <f t="shared" si="36"/>
        <v>0.84478179323548175</v>
      </c>
      <c r="X341" s="2">
        <f t="shared" si="40"/>
        <v>0.17078674308865455</v>
      </c>
      <c r="Y341" s="2">
        <f t="shared" si="37"/>
        <v>3706.5897095729079</v>
      </c>
      <c r="Z341" s="2"/>
      <c r="AA341" s="2">
        <f t="shared" si="38"/>
        <v>1.5055270360203939E-2</v>
      </c>
    </row>
    <row r="342" spans="1:27" x14ac:dyDescent="0.35">
      <c r="A342" s="2">
        <v>2010</v>
      </c>
      <c r="B342" s="2" t="s">
        <v>32</v>
      </c>
      <c r="C342" s="2" t="s">
        <v>21</v>
      </c>
      <c r="D342" s="2" t="s">
        <v>26</v>
      </c>
      <c r="E342" s="2">
        <v>14289</v>
      </c>
      <c r="F342" s="2">
        <v>520533</v>
      </c>
      <c r="G342" s="2">
        <f t="shared" si="39"/>
        <v>2.7450709176939789E-2</v>
      </c>
      <c r="I342" s="2">
        <v>2010</v>
      </c>
      <c r="J342" s="2" t="s">
        <v>32</v>
      </c>
      <c r="K342" s="2" t="s">
        <v>21</v>
      </c>
      <c r="L342" s="2" t="s">
        <v>26</v>
      </c>
      <c r="M342" s="2" t="s">
        <v>23</v>
      </c>
      <c r="N342" s="2">
        <v>1573</v>
      </c>
      <c r="O342" s="2">
        <v>520533</v>
      </c>
      <c r="P342" s="2">
        <f t="shared" si="41"/>
        <v>3.0219025498863665</v>
      </c>
      <c r="R342" s="2">
        <f t="shared" si="35"/>
        <v>12716</v>
      </c>
      <c r="S342" s="2">
        <v>0.43</v>
      </c>
      <c r="T342" s="2">
        <v>0.22</v>
      </c>
      <c r="U342" s="2">
        <v>7.2999999999999995E-2</v>
      </c>
      <c r="W342" s="2">
        <f t="shared" si="36"/>
        <v>0.85770553719008258</v>
      </c>
      <c r="X342" s="2">
        <f t="shared" si="40"/>
        <v>0.17238638837648426</v>
      </c>
      <c r="Y342" s="2">
        <f t="shared" si="37"/>
        <v>3541.2361245953734</v>
      </c>
      <c r="Z342" s="2"/>
      <c r="AA342" s="2">
        <f t="shared" si="38"/>
        <v>2.0647612880268163E-2</v>
      </c>
    </row>
    <row r="343" spans="1:27" x14ac:dyDescent="0.35">
      <c r="A343" s="2">
        <v>2010</v>
      </c>
      <c r="B343" s="2" t="s">
        <v>32</v>
      </c>
      <c r="C343" s="2" t="s">
        <v>21</v>
      </c>
      <c r="D343" s="2" t="s">
        <v>27</v>
      </c>
      <c r="E343" s="2">
        <v>14106</v>
      </c>
      <c r="F343" s="2">
        <v>365247</v>
      </c>
      <c r="G343" s="2">
        <f t="shared" si="39"/>
        <v>3.8620440414294986E-2</v>
      </c>
      <c r="I343" s="2">
        <v>2010</v>
      </c>
      <c r="J343" s="2" t="s">
        <v>32</v>
      </c>
      <c r="K343" s="2" t="s">
        <v>21</v>
      </c>
      <c r="L343" s="2" t="s">
        <v>27</v>
      </c>
      <c r="M343" s="2" t="s">
        <v>23</v>
      </c>
      <c r="N343" s="2">
        <v>1450</v>
      </c>
      <c r="O343" s="2">
        <v>365247</v>
      </c>
      <c r="P343" s="2">
        <f t="shared" si="41"/>
        <v>3.9699162484565238</v>
      </c>
      <c r="R343" s="2">
        <f t="shared" si="35"/>
        <v>12656</v>
      </c>
      <c r="S343" s="2">
        <v>0.63</v>
      </c>
      <c r="T343" s="2">
        <v>0.35</v>
      </c>
      <c r="U343" s="2">
        <v>4.5999999999999999E-2</v>
      </c>
      <c r="W343" s="2">
        <f t="shared" si="36"/>
        <v>0.84130647586206897</v>
      </c>
      <c r="X343" s="2">
        <f t="shared" si="40"/>
        <v>0.1424160016062069</v>
      </c>
      <c r="Y343" s="2">
        <f t="shared" si="37"/>
        <v>3022.3113063281544</v>
      </c>
      <c r="Z343" s="2"/>
      <c r="AA343" s="2">
        <f t="shared" si="38"/>
        <v>3.0345735060580498E-2</v>
      </c>
    </row>
    <row r="344" spans="1:27" x14ac:dyDescent="0.35">
      <c r="A344" s="2">
        <v>2010</v>
      </c>
      <c r="B344" s="2" t="s">
        <v>32</v>
      </c>
      <c r="C344" s="2" t="s">
        <v>21</v>
      </c>
      <c r="D344" s="2" t="s">
        <v>28</v>
      </c>
      <c r="E344" s="2">
        <v>13898</v>
      </c>
      <c r="F344" s="2">
        <v>244800</v>
      </c>
      <c r="G344" s="2">
        <f t="shared" si="39"/>
        <v>5.6772875816993466E-2</v>
      </c>
      <c r="I344" s="2">
        <v>2010</v>
      </c>
      <c r="J344" s="2" t="s">
        <v>32</v>
      </c>
      <c r="K344" s="2" t="s">
        <v>21</v>
      </c>
      <c r="L344" s="2" t="s">
        <v>28</v>
      </c>
      <c r="M344" s="2" t="s">
        <v>23</v>
      </c>
      <c r="N344" s="2">
        <v>1165</v>
      </c>
      <c r="O344" s="2">
        <v>244800</v>
      </c>
      <c r="P344" s="2">
        <f t="shared" si="41"/>
        <v>4.7589869281045747</v>
      </c>
      <c r="R344" s="2">
        <f t="shared" si="35"/>
        <v>12733</v>
      </c>
      <c r="S344" s="2">
        <v>0.77</v>
      </c>
      <c r="T344" s="2">
        <v>0.52</v>
      </c>
      <c r="U344" s="2">
        <v>2.7E-2</v>
      </c>
      <c r="W344" s="2">
        <f t="shared" si="36"/>
        <v>0.83820085836909874</v>
      </c>
      <c r="X344" s="2">
        <f t="shared" si="40"/>
        <v>0.10210545167618695</v>
      </c>
      <c r="Y344" s="2">
        <f t="shared" si="37"/>
        <v>2276.6127161928885</v>
      </c>
      <c r="Z344" s="2"/>
      <c r="AA344" s="2">
        <f t="shared" si="38"/>
        <v>4.7472987270453883E-2</v>
      </c>
    </row>
    <row r="345" spans="1:27" x14ac:dyDescent="0.35">
      <c r="A345" s="2">
        <v>2010</v>
      </c>
      <c r="B345" s="2" t="s">
        <v>32</v>
      </c>
      <c r="C345" s="2" t="s">
        <v>21</v>
      </c>
      <c r="D345" s="2" t="s">
        <v>29</v>
      </c>
      <c r="E345" s="2">
        <v>12704</v>
      </c>
      <c r="F345" s="2">
        <v>150974</v>
      </c>
      <c r="G345" s="2">
        <f t="shared" si="39"/>
        <v>8.4146939208075561E-2</v>
      </c>
      <c r="I345" s="2">
        <v>2010</v>
      </c>
      <c r="J345" s="2" t="s">
        <v>32</v>
      </c>
      <c r="K345" s="2" t="s">
        <v>21</v>
      </c>
      <c r="L345" s="2" t="s">
        <v>29</v>
      </c>
      <c r="M345" s="2" t="s">
        <v>23</v>
      </c>
      <c r="N345" s="2">
        <v>850</v>
      </c>
      <c r="O345" s="2">
        <v>150974</v>
      </c>
      <c r="P345" s="2">
        <f t="shared" si="41"/>
        <v>5.6301084955025367</v>
      </c>
      <c r="R345" s="2">
        <f t="shared" si="35"/>
        <v>11854</v>
      </c>
      <c r="S345" s="2">
        <v>1</v>
      </c>
      <c r="T345" s="2">
        <v>0.89</v>
      </c>
      <c r="U345" s="2">
        <v>1.6E-2</v>
      </c>
      <c r="W345" s="2">
        <f t="shared" si="36"/>
        <v>0.82238352941176474</v>
      </c>
      <c r="X345" s="2">
        <f t="shared" si="40"/>
        <v>7.1404208899421159E-2</v>
      </c>
      <c r="Y345" s="2">
        <f t="shared" si="37"/>
        <v>1545.4514922937385</v>
      </c>
      <c r="Z345" s="2">
        <f>SUM(Y339:Y345)/ SUM(E339:E345)</f>
        <v>0.20623314875548818</v>
      </c>
      <c r="AA345" s="2">
        <f t="shared" si="38"/>
        <v>7.3910398530251983E-2</v>
      </c>
    </row>
    <row r="346" spans="1:27" x14ac:dyDescent="0.35">
      <c r="A346" s="2">
        <v>2010</v>
      </c>
      <c r="B346" s="2" t="s">
        <v>32</v>
      </c>
      <c r="C346" s="2" t="s">
        <v>21</v>
      </c>
      <c r="D346" s="2" t="s">
        <v>30</v>
      </c>
      <c r="E346" s="2">
        <v>16243</v>
      </c>
      <c r="F346" s="2">
        <v>110382</v>
      </c>
      <c r="G346" s="2">
        <f t="shared" si="39"/>
        <v>0.147152615462666</v>
      </c>
      <c r="I346" s="2">
        <v>2010</v>
      </c>
      <c r="J346" s="2" t="s">
        <v>32</v>
      </c>
      <c r="K346" s="2" t="s">
        <v>21</v>
      </c>
      <c r="L346" s="2" t="s">
        <v>30</v>
      </c>
      <c r="M346" s="2" t="s">
        <v>23</v>
      </c>
      <c r="N346" s="2">
        <v>576</v>
      </c>
      <c r="O346" s="2">
        <v>110382</v>
      </c>
      <c r="P346" s="2">
        <f t="shared" si="41"/>
        <v>5.2182421046909822</v>
      </c>
      <c r="R346" s="2">
        <f t="shared" si="35"/>
        <v>15667</v>
      </c>
      <c r="S346" s="2">
        <v>1.24</v>
      </c>
      <c r="T346" s="2">
        <v>0.87</v>
      </c>
      <c r="U346" s="2">
        <v>1.6E-2</v>
      </c>
      <c r="W346" s="2">
        <f t="shared" si="36"/>
        <v>0.76237208333333328</v>
      </c>
      <c r="X346" s="2">
        <f t="shared" si="40"/>
        <v>6.1668399390086316E-2</v>
      </c>
      <c r="Y346" s="2">
        <f t="shared" si="37"/>
        <v>1405.2851332444823</v>
      </c>
      <c r="Z346" s="2">
        <f>SUM(Y339:Y346)/ SUM(E339:E346)</f>
        <v>0.18908928489719368</v>
      </c>
      <c r="AA346" s="2">
        <f t="shared" si="38"/>
        <v>0.1344215077345538</v>
      </c>
    </row>
    <row r="347" spans="1:27" x14ac:dyDescent="0.35">
      <c r="A347" s="2">
        <v>2010</v>
      </c>
      <c r="B347" s="2" t="s">
        <v>32</v>
      </c>
      <c r="C347" s="2" t="s">
        <v>31</v>
      </c>
      <c r="D347" s="2" t="s">
        <v>22</v>
      </c>
      <c r="E347" s="2">
        <v>53279</v>
      </c>
      <c r="F347" s="2">
        <v>8989622</v>
      </c>
      <c r="G347" s="2">
        <f t="shared" si="39"/>
        <v>5.9267230591008163E-3</v>
      </c>
      <c r="I347" s="2">
        <v>2010</v>
      </c>
      <c r="J347" s="2" t="s">
        <v>32</v>
      </c>
      <c r="K347" s="2" t="s">
        <v>31</v>
      </c>
      <c r="L347" s="2" t="s">
        <v>22</v>
      </c>
      <c r="M347" s="2" t="s">
        <v>23</v>
      </c>
      <c r="N347" s="2">
        <v>3673</v>
      </c>
      <c r="O347" s="2">
        <v>8989622</v>
      </c>
      <c r="P347" s="2">
        <f t="shared" si="41"/>
        <v>0.408582251845517</v>
      </c>
      <c r="R347" s="2">
        <f t="shared" si="35"/>
        <v>49606</v>
      </c>
      <c r="S347" s="2">
        <v>0.11</v>
      </c>
      <c r="T347" s="2">
        <v>0.06</v>
      </c>
      <c r="U347" s="2">
        <v>0.29699999999999999</v>
      </c>
      <c r="W347" s="2">
        <f t="shared" si="36"/>
        <v>0.73077636264633816</v>
      </c>
      <c r="X347" s="2">
        <f t="shared" si="40"/>
        <v>8.4860648698444271E-2</v>
      </c>
      <c r="Y347" s="2">
        <f t="shared" si="37"/>
        <v>6893.7389193350264</v>
      </c>
      <c r="Z347" s="2"/>
      <c r="AA347" s="2">
        <f t="shared" si="38"/>
        <v>5.1598677987422584E-3</v>
      </c>
    </row>
    <row r="348" spans="1:27" x14ac:dyDescent="0.35">
      <c r="A348" s="2">
        <v>2010</v>
      </c>
      <c r="B348" s="2" t="s">
        <v>32</v>
      </c>
      <c r="C348" s="2" t="s">
        <v>31</v>
      </c>
      <c r="D348" s="2" t="s">
        <v>24</v>
      </c>
      <c r="E348" s="2">
        <v>69195</v>
      </c>
      <c r="F348" s="2">
        <v>7958850</v>
      </c>
      <c r="G348" s="2">
        <f t="shared" si="39"/>
        <v>8.6940952524548146E-3</v>
      </c>
      <c r="I348" s="2">
        <v>2010</v>
      </c>
      <c r="J348" s="2" t="s">
        <v>32</v>
      </c>
      <c r="K348" s="2" t="s">
        <v>31</v>
      </c>
      <c r="L348" s="2" t="s">
        <v>24</v>
      </c>
      <c r="M348" s="2" t="s">
        <v>23</v>
      </c>
      <c r="N348" s="2">
        <v>6048</v>
      </c>
      <c r="O348" s="2">
        <v>7958850</v>
      </c>
      <c r="P348" s="2">
        <f t="shared" si="41"/>
        <v>0.75990878079119473</v>
      </c>
      <c r="R348" s="2">
        <f t="shared" si="35"/>
        <v>63147</v>
      </c>
      <c r="S348" s="2">
        <v>0.18</v>
      </c>
      <c r="T348" s="2">
        <v>0.05</v>
      </c>
      <c r="U348" s="2">
        <v>0.186</v>
      </c>
      <c r="W348" s="2">
        <f t="shared" si="36"/>
        <v>0.76312946428571427</v>
      </c>
      <c r="X348" s="2">
        <f t="shared" si="40"/>
        <v>0.10224944999438708</v>
      </c>
      <c r="Y348" s="2">
        <f t="shared" si="37"/>
        <v>11072.153018795561</v>
      </c>
      <c r="Z348" s="2"/>
      <c r="AA348" s="2">
        <f t="shared" si="38"/>
        <v>7.3029202687831078E-3</v>
      </c>
    </row>
    <row r="349" spans="1:27" x14ac:dyDescent="0.35">
      <c r="A349" s="2">
        <v>2010</v>
      </c>
      <c r="B349" s="2" t="s">
        <v>32</v>
      </c>
      <c r="C349" s="2" t="s">
        <v>31</v>
      </c>
      <c r="D349" s="2" t="s">
        <v>25</v>
      </c>
      <c r="E349" s="2">
        <v>84101</v>
      </c>
      <c r="F349" s="2">
        <v>6881409</v>
      </c>
      <c r="G349" s="2">
        <f t="shared" si="39"/>
        <v>1.2221479641741974E-2</v>
      </c>
      <c r="I349" s="2">
        <v>2010</v>
      </c>
      <c r="J349" s="2" t="s">
        <v>32</v>
      </c>
      <c r="K349" s="2" t="s">
        <v>31</v>
      </c>
      <c r="L349" s="2" t="s">
        <v>25</v>
      </c>
      <c r="M349" s="2" t="s">
        <v>23</v>
      </c>
      <c r="N349" s="2">
        <v>9060</v>
      </c>
      <c r="O349" s="2">
        <v>6881409</v>
      </c>
      <c r="P349" s="2">
        <f t="shared" si="41"/>
        <v>1.3165908319066633</v>
      </c>
      <c r="R349" s="2">
        <f t="shared" si="35"/>
        <v>75041</v>
      </c>
      <c r="S349" s="2">
        <v>0.31</v>
      </c>
      <c r="T349" s="2">
        <v>0.12</v>
      </c>
      <c r="U349" s="2">
        <v>0.111</v>
      </c>
      <c r="W349" s="2">
        <f t="shared" si="36"/>
        <v>0.76454340066225157</v>
      </c>
      <c r="X349" s="2">
        <f t="shared" si="40"/>
        <v>0.10571573302362414</v>
      </c>
      <c r="Y349" s="2">
        <f t="shared" si="37"/>
        <v>14859.777531825777</v>
      </c>
      <c r="Z349" s="2"/>
      <c r="AA349" s="2">
        <f t="shared" si="38"/>
        <v>1.0062070495762455E-2</v>
      </c>
    </row>
    <row r="350" spans="1:27" x14ac:dyDescent="0.35">
      <c r="A350" s="2">
        <v>2010</v>
      </c>
      <c r="B350" s="2" t="s">
        <v>32</v>
      </c>
      <c r="C350" s="2" t="s">
        <v>31</v>
      </c>
      <c r="D350" s="2" t="s">
        <v>26</v>
      </c>
      <c r="E350" s="2">
        <v>92184</v>
      </c>
      <c r="F350" s="2">
        <v>5050726</v>
      </c>
      <c r="G350" s="2">
        <f t="shared" si="39"/>
        <v>1.8251633527536438E-2</v>
      </c>
      <c r="I350" s="2">
        <v>2010</v>
      </c>
      <c r="J350" s="2" t="s">
        <v>32</v>
      </c>
      <c r="K350" s="2" t="s">
        <v>31</v>
      </c>
      <c r="L350" s="2" t="s">
        <v>26</v>
      </c>
      <c r="M350" s="2" t="s">
        <v>23</v>
      </c>
      <c r="N350" s="2">
        <v>11766</v>
      </c>
      <c r="O350" s="2">
        <v>5050726</v>
      </c>
      <c r="P350" s="2">
        <f t="shared" si="41"/>
        <v>2.3295660861428638</v>
      </c>
      <c r="R350" s="2">
        <f t="shared" si="35"/>
        <v>80418</v>
      </c>
      <c r="S350" s="2">
        <v>0.43</v>
      </c>
      <c r="T350" s="2">
        <v>0.22</v>
      </c>
      <c r="U350" s="2">
        <v>7.2999999999999995E-2</v>
      </c>
      <c r="W350" s="2">
        <f t="shared" si="36"/>
        <v>0.81541626891041996</v>
      </c>
      <c r="X350" s="2">
        <f t="shared" si="40"/>
        <v>0.12948329016952717</v>
      </c>
      <c r="Y350" s="2">
        <f t="shared" si="37"/>
        <v>20006.975048853037</v>
      </c>
      <c r="Z350" s="2"/>
      <c r="AA350" s="2">
        <f t="shared" si="38"/>
        <v>1.4290425762780827E-2</v>
      </c>
    </row>
    <row r="351" spans="1:27" x14ac:dyDescent="0.35">
      <c r="A351" s="2">
        <v>2010</v>
      </c>
      <c r="B351" s="2" t="s">
        <v>32</v>
      </c>
      <c r="C351" s="2" t="s">
        <v>31</v>
      </c>
      <c r="D351" s="2" t="s">
        <v>27</v>
      </c>
      <c r="E351" s="2">
        <v>102609</v>
      </c>
      <c r="F351" s="2">
        <v>3674986</v>
      </c>
      <c r="G351" s="2">
        <f t="shared" si="39"/>
        <v>2.792092269195039E-2</v>
      </c>
      <c r="I351" s="2">
        <v>2010</v>
      </c>
      <c r="J351" s="2" t="s">
        <v>32</v>
      </c>
      <c r="K351" s="2" t="s">
        <v>31</v>
      </c>
      <c r="L351" s="2" t="s">
        <v>27</v>
      </c>
      <c r="M351" s="2" t="s">
        <v>23</v>
      </c>
      <c r="N351" s="2">
        <v>12288</v>
      </c>
      <c r="O351" s="2">
        <v>3674986</v>
      </c>
      <c r="P351" s="2">
        <f t="shared" si="41"/>
        <v>3.3436862072399731</v>
      </c>
      <c r="R351" s="2">
        <f t="shared" si="35"/>
        <v>90321</v>
      </c>
      <c r="S351" s="2">
        <v>0.63</v>
      </c>
      <c r="T351" s="2">
        <v>0.35</v>
      </c>
      <c r="U351" s="2">
        <v>4.5999999999999999E-2</v>
      </c>
      <c r="W351" s="2">
        <f t="shared" si="36"/>
        <v>0.81158519042968758</v>
      </c>
      <c r="X351" s="2">
        <f t="shared" si="40"/>
        <v>0.11735267670814525</v>
      </c>
      <c r="Y351" s="2">
        <f t="shared" si="37"/>
        <v>20572.169932956389</v>
      </c>
      <c r="Z351" s="2"/>
      <c r="AA351" s="2">
        <f t="shared" si="38"/>
        <v>2.2323031997140565E-2</v>
      </c>
    </row>
    <row r="352" spans="1:27" x14ac:dyDescent="0.35">
      <c r="A352" s="2">
        <v>2010</v>
      </c>
      <c r="B352" s="2" t="s">
        <v>32</v>
      </c>
      <c r="C352" s="2" t="s">
        <v>31</v>
      </c>
      <c r="D352" s="2" t="s">
        <v>28</v>
      </c>
      <c r="E352" s="2">
        <v>125427</v>
      </c>
      <c r="F352" s="2">
        <v>2804683</v>
      </c>
      <c r="G352" s="2">
        <f t="shared" si="39"/>
        <v>4.4720562002907277E-2</v>
      </c>
      <c r="I352" s="2">
        <v>2010</v>
      </c>
      <c r="J352" s="2" t="s">
        <v>32</v>
      </c>
      <c r="K352" s="2" t="s">
        <v>31</v>
      </c>
      <c r="L352" s="2" t="s">
        <v>28</v>
      </c>
      <c r="M352" s="2" t="s">
        <v>23</v>
      </c>
      <c r="N352" s="2">
        <v>12095</v>
      </c>
      <c r="O352" s="2">
        <v>2804683</v>
      </c>
      <c r="P352" s="2">
        <f t="shared" si="41"/>
        <v>4.3124303174369434</v>
      </c>
      <c r="R352" s="2">
        <f t="shared" si="35"/>
        <v>113332</v>
      </c>
      <c r="S352" s="2">
        <v>0.77</v>
      </c>
      <c r="T352" s="2">
        <v>0.52</v>
      </c>
      <c r="U352" s="2">
        <v>2.7E-2</v>
      </c>
      <c r="W352" s="2">
        <f t="shared" si="36"/>
        <v>0.82144639024390242</v>
      </c>
      <c r="X352" s="2">
        <f t="shared" si="40"/>
        <v>9.121398410289043E-2</v>
      </c>
      <c r="Y352" s="2">
        <f t="shared" si="37"/>
        <v>20272.857336348778</v>
      </c>
      <c r="Z352" s="2"/>
      <c r="AA352" s="2">
        <f t="shared" si="38"/>
        <v>3.749234500428434E-2</v>
      </c>
    </row>
    <row r="353" spans="1:27" x14ac:dyDescent="0.35">
      <c r="A353" s="2">
        <v>2010</v>
      </c>
      <c r="B353" s="2" t="s">
        <v>32</v>
      </c>
      <c r="C353" s="2" t="s">
        <v>31</v>
      </c>
      <c r="D353" s="2" t="s">
        <v>29</v>
      </c>
      <c r="E353" s="2">
        <v>152116</v>
      </c>
      <c r="F353" s="2">
        <v>2061411</v>
      </c>
      <c r="G353" s="2">
        <f t="shared" si="39"/>
        <v>7.3792174389289672E-2</v>
      </c>
      <c r="I353" s="2">
        <v>2010</v>
      </c>
      <c r="J353" s="2" t="s">
        <v>32</v>
      </c>
      <c r="K353" s="2" t="s">
        <v>31</v>
      </c>
      <c r="L353" s="2" t="s">
        <v>29</v>
      </c>
      <c r="M353" s="2" t="s">
        <v>23</v>
      </c>
      <c r="N353" s="2">
        <v>10559</v>
      </c>
      <c r="O353" s="2">
        <v>2061411</v>
      </c>
      <c r="P353" s="2">
        <f t="shared" si="41"/>
        <v>5.1222196835080434</v>
      </c>
      <c r="R353" s="2">
        <f t="shared" si="35"/>
        <v>141557</v>
      </c>
      <c r="S353" s="2">
        <v>1</v>
      </c>
      <c r="T353" s="2">
        <v>0.89</v>
      </c>
      <c r="U353" s="2">
        <v>1.6E-2</v>
      </c>
      <c r="W353" s="2">
        <f t="shared" si="36"/>
        <v>0.80477213751302201</v>
      </c>
      <c r="X353" s="2">
        <f t="shared" si="40"/>
        <v>6.3827490940812942E-2</v>
      </c>
      <c r="Y353" s="2">
        <f t="shared" si="37"/>
        <v>17532.817135108657</v>
      </c>
      <c r="Z353" s="2">
        <f>SUM(Y347:Y353)/ SUM(E347:E353)</f>
        <v>0.16380716901511866</v>
      </c>
      <c r="AA353" s="2">
        <f t="shared" si="38"/>
        <v>6.528692379389231E-2</v>
      </c>
    </row>
    <row r="354" spans="1:27" x14ac:dyDescent="0.35">
      <c r="A354" s="2">
        <v>2010</v>
      </c>
      <c r="B354" s="2" t="s">
        <v>32</v>
      </c>
      <c r="C354" s="2" t="s">
        <v>31</v>
      </c>
      <c r="D354" s="2" t="s">
        <v>30</v>
      </c>
      <c r="E354" s="2">
        <v>252958</v>
      </c>
      <c r="F354" s="2">
        <v>1617352</v>
      </c>
      <c r="G354" s="2">
        <f t="shared" si="39"/>
        <v>0.15640256419134488</v>
      </c>
      <c r="I354" s="2">
        <v>2010</v>
      </c>
      <c r="J354" s="2" t="s">
        <v>32</v>
      </c>
      <c r="K354" s="2" t="s">
        <v>31</v>
      </c>
      <c r="L354" s="2" t="s">
        <v>30</v>
      </c>
      <c r="M354" s="2" t="s">
        <v>23</v>
      </c>
      <c r="N354" s="2">
        <v>8006</v>
      </c>
      <c r="O354" s="2">
        <v>1617352</v>
      </c>
      <c r="P354" s="2">
        <f t="shared" si="41"/>
        <v>4.9500665284984349</v>
      </c>
      <c r="R354" s="2">
        <f t="shared" si="35"/>
        <v>244952</v>
      </c>
      <c r="S354" s="2">
        <v>1.24</v>
      </c>
      <c r="T354" s="2">
        <v>0.87</v>
      </c>
      <c r="U354" s="2">
        <v>1.6E-2</v>
      </c>
      <c r="W354" s="2">
        <f t="shared" si="36"/>
        <v>0.74949831626280283</v>
      </c>
      <c r="X354" s="2">
        <f t="shared" si="40"/>
        <v>5.7633547307863082E-2</v>
      </c>
      <c r="Y354" s="2">
        <f t="shared" si="37"/>
        <v>20117.93620015568</v>
      </c>
      <c r="Z354" s="2">
        <f>SUM(Y347:Y354)/ SUM(E347:E354)</f>
        <v>0.14093013623522072</v>
      </c>
      <c r="AA354" s="2">
        <f t="shared" si="38"/>
        <v>0.14396375297390074</v>
      </c>
    </row>
    <row r="355" spans="1:27" x14ac:dyDescent="0.35">
      <c r="A355" s="2">
        <v>2011</v>
      </c>
      <c r="B355" s="2" t="s">
        <v>20</v>
      </c>
      <c r="C355" s="2" t="s">
        <v>21</v>
      </c>
      <c r="D355" s="2" t="s">
        <v>22</v>
      </c>
      <c r="E355" s="2">
        <v>8559</v>
      </c>
      <c r="F355" s="2">
        <v>1516645</v>
      </c>
      <c r="G355" s="2">
        <f t="shared" si="39"/>
        <v>5.6433773229727455E-3</v>
      </c>
      <c r="I355" s="2">
        <v>2011</v>
      </c>
      <c r="J355" s="2" t="s">
        <v>20</v>
      </c>
      <c r="K355" s="2" t="s">
        <v>21</v>
      </c>
      <c r="L355" s="2" t="s">
        <v>22</v>
      </c>
      <c r="M355" s="2" t="s">
        <v>23</v>
      </c>
      <c r="N355" s="2">
        <v>551</v>
      </c>
      <c r="O355" s="2">
        <v>1516645</v>
      </c>
      <c r="P355" s="2">
        <f t="shared" si="41"/>
        <v>0.36330189332375074</v>
      </c>
      <c r="R355" s="2">
        <f t="shared" si="35"/>
        <v>8008</v>
      </c>
      <c r="S355" s="2">
        <v>0.11</v>
      </c>
      <c r="T355" s="2">
        <v>0.06</v>
      </c>
      <c r="U355" s="2">
        <v>0.20699999999999999</v>
      </c>
      <c r="W355" s="2">
        <f t="shared" si="36"/>
        <v>0.69722150635208713</v>
      </c>
      <c r="X355" s="2">
        <f t="shared" si="40"/>
        <v>5.1082570364631465E-2</v>
      </c>
      <c r="Y355" s="2">
        <f t="shared" si="37"/>
        <v>793.23827347996871</v>
      </c>
      <c r="Z355" s="2"/>
      <c r="AA355" s="2">
        <f t="shared" si="38"/>
        <v>5.120355604983389E-3</v>
      </c>
    </row>
    <row r="356" spans="1:27" x14ac:dyDescent="0.35">
      <c r="A356" s="2">
        <v>2011</v>
      </c>
      <c r="B356" s="2" t="s">
        <v>20</v>
      </c>
      <c r="C356" s="2" t="s">
        <v>21</v>
      </c>
      <c r="D356" s="2" t="s">
        <v>24</v>
      </c>
      <c r="E356" s="2">
        <v>10476</v>
      </c>
      <c r="F356" s="2">
        <v>1289724</v>
      </c>
      <c r="G356" s="2">
        <f t="shared" si="39"/>
        <v>8.1226681057342508E-3</v>
      </c>
      <c r="I356" s="2">
        <v>2011</v>
      </c>
      <c r="J356" s="2" t="s">
        <v>20</v>
      </c>
      <c r="K356" s="2" t="s">
        <v>21</v>
      </c>
      <c r="L356" s="2" t="s">
        <v>24</v>
      </c>
      <c r="M356" s="2" t="s">
        <v>23</v>
      </c>
      <c r="N356" s="2">
        <v>789</v>
      </c>
      <c r="O356" s="2">
        <v>1289724</v>
      </c>
      <c r="P356" s="2">
        <f t="shared" si="41"/>
        <v>0.61175879490495644</v>
      </c>
      <c r="R356" s="2">
        <f t="shared" si="35"/>
        <v>9687</v>
      </c>
      <c r="S356" s="2">
        <v>0.13</v>
      </c>
      <c r="T356" s="2">
        <v>7.0000000000000007E-2</v>
      </c>
      <c r="U356" s="2">
        <v>0.17499999999999999</v>
      </c>
      <c r="W356" s="2">
        <f t="shared" si="36"/>
        <v>0.78749794676806084</v>
      </c>
      <c r="X356" s="2">
        <f t="shared" si="40"/>
        <v>8.0851691285099142E-2</v>
      </c>
      <c r="Y356" s="2">
        <f t="shared" si="37"/>
        <v>1404.5462134787554</v>
      </c>
      <c r="Z356" s="2"/>
      <c r="AA356" s="2">
        <f t="shared" si="38"/>
        <v>7.0336395899597464E-3</v>
      </c>
    </row>
    <row r="357" spans="1:27" x14ac:dyDescent="0.35">
      <c r="A357" s="2">
        <v>2011</v>
      </c>
      <c r="B357" s="2" t="s">
        <v>20</v>
      </c>
      <c r="C357" s="2" t="s">
        <v>21</v>
      </c>
      <c r="D357" s="2" t="s">
        <v>25</v>
      </c>
      <c r="E357" s="2">
        <v>11724</v>
      </c>
      <c r="F357" s="2">
        <v>1041563</v>
      </c>
      <c r="G357" s="2">
        <f t="shared" si="39"/>
        <v>1.1256160213064404E-2</v>
      </c>
      <c r="I357" s="2">
        <v>2011</v>
      </c>
      <c r="J357" s="2" t="s">
        <v>20</v>
      </c>
      <c r="K357" s="2" t="s">
        <v>21</v>
      </c>
      <c r="L357" s="2" t="s">
        <v>25</v>
      </c>
      <c r="M357" s="2" t="s">
        <v>23</v>
      </c>
      <c r="N357" s="2">
        <v>920</v>
      </c>
      <c r="O357" s="2">
        <v>1041563</v>
      </c>
      <c r="P357" s="2">
        <f t="shared" si="41"/>
        <v>0.88328790481228692</v>
      </c>
      <c r="R357" s="2">
        <f t="shared" si="35"/>
        <v>10804</v>
      </c>
      <c r="S357" s="2">
        <v>0.2</v>
      </c>
      <c r="T357" s="2">
        <v>0.12</v>
      </c>
      <c r="U357" s="2">
        <v>8.6999999999999994E-2</v>
      </c>
      <c r="W357" s="2">
        <f t="shared" si="36"/>
        <v>0.77357326086956513</v>
      </c>
      <c r="X357" s="2">
        <f t="shared" si="40"/>
        <v>5.7713629280804264E-2</v>
      </c>
      <c r="Y357" s="2">
        <f t="shared" si="37"/>
        <v>1335.2254507498092</v>
      </c>
      <c r="Z357" s="2"/>
      <c r="AA357" s="2">
        <f t="shared" si="38"/>
        <v>9.9742162012765347E-3</v>
      </c>
    </row>
    <row r="358" spans="1:27" x14ac:dyDescent="0.35">
      <c r="A358" s="2">
        <v>2011</v>
      </c>
      <c r="B358" s="2" t="s">
        <v>20</v>
      </c>
      <c r="C358" s="2" t="s">
        <v>21</v>
      </c>
      <c r="D358" s="2" t="s">
        <v>26</v>
      </c>
      <c r="E358" s="2">
        <v>11626</v>
      </c>
      <c r="F358" s="2">
        <v>704640</v>
      </c>
      <c r="G358" s="2">
        <f t="shared" si="39"/>
        <v>1.6499205267938237E-2</v>
      </c>
      <c r="I358" s="2">
        <v>2011</v>
      </c>
      <c r="J358" s="2" t="s">
        <v>20</v>
      </c>
      <c r="K358" s="2" t="s">
        <v>21</v>
      </c>
      <c r="L358" s="2" t="s">
        <v>26</v>
      </c>
      <c r="M358" s="2" t="s">
        <v>23</v>
      </c>
      <c r="N358" s="2">
        <v>971</v>
      </c>
      <c r="O358" s="2">
        <v>704640</v>
      </c>
      <c r="P358" s="2">
        <f t="shared" si="41"/>
        <v>1.3780086285195277</v>
      </c>
      <c r="R358" s="2">
        <f t="shared" si="35"/>
        <v>10655</v>
      </c>
      <c r="S358" s="2">
        <v>0.25</v>
      </c>
      <c r="T358" s="2">
        <v>0.17</v>
      </c>
      <c r="U358" s="2">
        <v>8.5000000000000006E-2</v>
      </c>
      <c r="W358" s="2">
        <f t="shared" si="36"/>
        <v>0.8185787847579814</v>
      </c>
      <c r="X358" s="2">
        <f t="shared" si="40"/>
        <v>9.1427628077335982E-2</v>
      </c>
      <c r="Y358" s="2">
        <f t="shared" si="37"/>
        <v>1769.0013771640147</v>
      </c>
      <c r="Z358" s="2"/>
      <c r="AA358" s="2">
        <f t="shared" si="38"/>
        <v>1.3988701496985674E-2</v>
      </c>
    </row>
    <row r="359" spans="1:27" x14ac:dyDescent="0.35">
      <c r="A359" s="2">
        <v>2011</v>
      </c>
      <c r="B359" s="2" t="s">
        <v>20</v>
      </c>
      <c r="C359" s="2" t="s">
        <v>21</v>
      </c>
      <c r="D359" s="2" t="s">
        <v>27</v>
      </c>
      <c r="E359" s="2">
        <v>12748</v>
      </c>
      <c r="F359" s="2">
        <v>533137</v>
      </c>
      <c r="G359" s="2">
        <f t="shared" si="39"/>
        <v>2.3911302348176924E-2</v>
      </c>
      <c r="I359" s="2">
        <v>2011</v>
      </c>
      <c r="J359" s="2" t="s">
        <v>20</v>
      </c>
      <c r="K359" s="2" t="s">
        <v>21</v>
      </c>
      <c r="L359" s="2" t="s">
        <v>27</v>
      </c>
      <c r="M359" s="2" t="s">
        <v>23</v>
      </c>
      <c r="N359" s="2">
        <v>971</v>
      </c>
      <c r="O359" s="2">
        <v>533137</v>
      </c>
      <c r="P359" s="2">
        <f t="shared" si="41"/>
        <v>1.8212954643928296</v>
      </c>
      <c r="R359" s="2">
        <f t="shared" si="35"/>
        <v>11777</v>
      </c>
      <c r="S359" s="2">
        <v>0.34</v>
      </c>
      <c r="T359" s="2">
        <v>0.31</v>
      </c>
      <c r="U359" s="2">
        <v>6.9000000000000006E-2</v>
      </c>
      <c r="W359" s="2">
        <f t="shared" si="36"/>
        <v>0.81331969104016477</v>
      </c>
      <c r="X359" s="2">
        <f t="shared" si="40"/>
        <v>9.7159511224432824E-2</v>
      </c>
      <c r="Y359" s="2">
        <f t="shared" si="37"/>
        <v>1933.9809836901454</v>
      </c>
      <c r="Z359" s="2"/>
      <c r="AA359" s="2">
        <f t="shared" si="38"/>
        <v>2.0283752612011274E-2</v>
      </c>
    </row>
    <row r="360" spans="1:27" x14ac:dyDescent="0.35">
      <c r="A360" s="2">
        <v>2011</v>
      </c>
      <c r="B360" s="2" t="s">
        <v>20</v>
      </c>
      <c r="C360" s="2" t="s">
        <v>21</v>
      </c>
      <c r="D360" s="2" t="s">
        <v>28</v>
      </c>
      <c r="E360" s="2">
        <v>14752</v>
      </c>
      <c r="F360" s="2">
        <v>405772</v>
      </c>
      <c r="G360" s="2">
        <f t="shared" si="39"/>
        <v>3.6355391697800735E-2</v>
      </c>
      <c r="I360" s="2">
        <v>2011</v>
      </c>
      <c r="J360" s="2" t="s">
        <v>20</v>
      </c>
      <c r="K360" s="2" t="s">
        <v>21</v>
      </c>
      <c r="L360" s="2" t="s">
        <v>28</v>
      </c>
      <c r="M360" s="2" t="s">
        <v>23</v>
      </c>
      <c r="N360" s="2">
        <v>937</v>
      </c>
      <c r="O360" s="2">
        <v>405772</v>
      </c>
      <c r="P360" s="2">
        <f t="shared" si="41"/>
        <v>2.3091785534733789</v>
      </c>
      <c r="R360" s="2">
        <f t="shared" si="35"/>
        <v>13815</v>
      </c>
      <c r="S360" s="2">
        <v>0.43</v>
      </c>
      <c r="T360" s="2">
        <v>0.33</v>
      </c>
      <c r="U360" s="2">
        <v>5.6000000000000001E-2</v>
      </c>
      <c r="W360" s="2">
        <f t="shared" si="36"/>
        <v>0.81378659551760935</v>
      </c>
      <c r="X360" s="2">
        <f t="shared" si="40"/>
        <v>9.9886127799800994E-2</v>
      </c>
      <c r="Y360" s="2">
        <f t="shared" si="37"/>
        <v>2142.4448955542507</v>
      </c>
      <c r="Z360" s="2"/>
      <c r="AA360" s="2">
        <f t="shared" si="38"/>
        <v>3.1075468747093812E-2</v>
      </c>
    </row>
    <row r="361" spans="1:27" x14ac:dyDescent="0.35">
      <c r="A361" s="2">
        <v>2011</v>
      </c>
      <c r="B361" s="2" t="s">
        <v>20</v>
      </c>
      <c r="C361" s="2" t="s">
        <v>21</v>
      </c>
      <c r="D361" s="2" t="s">
        <v>29</v>
      </c>
      <c r="E361" s="2">
        <v>16835</v>
      </c>
      <c r="F361" s="2">
        <v>290696</v>
      </c>
      <c r="G361" s="2">
        <f t="shared" si="39"/>
        <v>5.7912733577345409E-2</v>
      </c>
      <c r="I361" s="2">
        <v>2011</v>
      </c>
      <c r="J361" s="2" t="s">
        <v>20</v>
      </c>
      <c r="K361" s="2" t="s">
        <v>21</v>
      </c>
      <c r="L361" s="2" t="s">
        <v>29</v>
      </c>
      <c r="M361" s="2" t="s">
        <v>23</v>
      </c>
      <c r="N361" s="2">
        <v>738</v>
      </c>
      <c r="O361" s="2">
        <v>290696</v>
      </c>
      <c r="P361" s="2">
        <f t="shared" si="41"/>
        <v>2.5387346231114289</v>
      </c>
      <c r="R361" s="2">
        <f t="shared" si="35"/>
        <v>16097</v>
      </c>
      <c r="S361" s="2">
        <v>0.85</v>
      </c>
      <c r="T361" s="2">
        <v>0.57999999999999996</v>
      </c>
      <c r="U361" s="2">
        <v>3.9E-2</v>
      </c>
      <c r="W361" s="2">
        <f t="shared" si="36"/>
        <v>0.66518753387533869</v>
      </c>
      <c r="X361" s="2">
        <f t="shared" si="40"/>
        <v>6.3738677065065974E-2</v>
      </c>
      <c r="Y361" s="2">
        <f t="shared" si="37"/>
        <v>1516.9098847163671</v>
      </c>
      <c r="Z361" s="2">
        <f>SUM(Y355:Y361)/ SUM(E355:E361)</f>
        <v>0.12563822738507049</v>
      </c>
      <c r="AA361" s="2">
        <f t="shared" si="38"/>
        <v>5.2694533517088755E-2</v>
      </c>
    </row>
    <row r="362" spans="1:27" x14ac:dyDescent="0.35">
      <c r="A362" s="2">
        <v>2011</v>
      </c>
      <c r="B362" s="2" t="s">
        <v>20</v>
      </c>
      <c r="C362" s="2" t="s">
        <v>21</v>
      </c>
      <c r="D362" s="2" t="s">
        <v>30</v>
      </c>
      <c r="E362" s="2">
        <v>36189</v>
      </c>
      <c r="F362" s="2">
        <v>292691</v>
      </c>
      <c r="G362" s="2">
        <f t="shared" si="39"/>
        <v>0.12364233953213458</v>
      </c>
      <c r="I362" s="2">
        <v>2011</v>
      </c>
      <c r="J362" s="2" t="s">
        <v>20</v>
      </c>
      <c r="K362" s="2" t="s">
        <v>21</v>
      </c>
      <c r="L362" s="2" t="s">
        <v>30</v>
      </c>
      <c r="M362" s="2" t="s">
        <v>23</v>
      </c>
      <c r="N362" s="2">
        <v>693</v>
      </c>
      <c r="O362" s="2">
        <v>292691</v>
      </c>
      <c r="P362" s="2">
        <f t="shared" si="41"/>
        <v>2.3676846913639298</v>
      </c>
      <c r="R362" s="2">
        <f t="shared" si="35"/>
        <v>35496</v>
      </c>
      <c r="S362" s="2">
        <v>0.89</v>
      </c>
      <c r="T362" s="2">
        <v>0.61</v>
      </c>
      <c r="U362" s="2">
        <v>3.9E-2</v>
      </c>
      <c r="W362" s="2">
        <f t="shared" si="36"/>
        <v>0.62410535353535346</v>
      </c>
      <c r="X362" s="2">
        <f t="shared" si="40"/>
        <v>5.6000557079305319E-2</v>
      </c>
      <c r="Y362" s="2">
        <f t="shared" si="37"/>
        <v>2420.3007840870214</v>
      </c>
      <c r="Z362" s="2">
        <f>SUM(Y355:Y362)/ SUM(E355:E362)</f>
        <v>0.10833745179702328</v>
      </c>
      <c r="AA362" s="2">
        <f t="shared" si="38"/>
        <v>0.11537320661008703</v>
      </c>
    </row>
    <row r="363" spans="1:27" x14ac:dyDescent="0.35">
      <c r="A363" s="2">
        <v>2011</v>
      </c>
      <c r="B363" s="2" t="s">
        <v>20</v>
      </c>
      <c r="C363" s="2" t="s">
        <v>31</v>
      </c>
      <c r="D363" s="2" t="s">
        <v>22</v>
      </c>
      <c r="E363" s="2">
        <v>33379</v>
      </c>
      <c r="F363" s="2">
        <v>9246045</v>
      </c>
      <c r="G363" s="2">
        <f t="shared" si="39"/>
        <v>3.610084095415932E-3</v>
      </c>
      <c r="I363" s="2">
        <v>2011</v>
      </c>
      <c r="J363" s="2" t="s">
        <v>20</v>
      </c>
      <c r="K363" s="2" t="s">
        <v>31</v>
      </c>
      <c r="L363" s="2" t="s">
        <v>22</v>
      </c>
      <c r="M363" s="2" t="s">
        <v>23</v>
      </c>
      <c r="N363" s="2">
        <v>2982</v>
      </c>
      <c r="O363" s="2">
        <v>9246045</v>
      </c>
      <c r="P363" s="2">
        <f t="shared" si="41"/>
        <v>0.32251627587795645</v>
      </c>
      <c r="R363" s="2">
        <f t="shared" si="35"/>
        <v>30397</v>
      </c>
      <c r="S363" s="2">
        <v>0.11</v>
      </c>
      <c r="T363" s="2">
        <v>0.06</v>
      </c>
      <c r="U363" s="2">
        <v>0.20699999999999999</v>
      </c>
      <c r="W363" s="2">
        <f t="shared" si="36"/>
        <v>0.65893194164989943</v>
      </c>
      <c r="X363" s="2">
        <f t="shared" si="40"/>
        <v>4.3037304642617645E-2</v>
      </c>
      <c r="Y363" s="2">
        <f t="shared" si="37"/>
        <v>3273.1399992216484</v>
      </c>
      <c r="Z363" s="2"/>
      <c r="AA363" s="2">
        <f t="shared" si="38"/>
        <v>3.2560797617552538E-3</v>
      </c>
    </row>
    <row r="364" spans="1:27" x14ac:dyDescent="0.35">
      <c r="A364" s="2">
        <v>2011</v>
      </c>
      <c r="B364" s="2" t="s">
        <v>20</v>
      </c>
      <c r="C364" s="2" t="s">
        <v>31</v>
      </c>
      <c r="D364" s="2" t="s">
        <v>24</v>
      </c>
      <c r="E364" s="2">
        <v>42817</v>
      </c>
      <c r="F364" s="2">
        <v>8508647</v>
      </c>
      <c r="G364" s="2">
        <f t="shared" si="39"/>
        <v>5.0321749157063392E-3</v>
      </c>
      <c r="I364" s="2">
        <v>2011</v>
      </c>
      <c r="J364" s="2" t="s">
        <v>20</v>
      </c>
      <c r="K364" s="2" t="s">
        <v>31</v>
      </c>
      <c r="L364" s="2" t="s">
        <v>24</v>
      </c>
      <c r="M364" s="2" t="s">
        <v>23</v>
      </c>
      <c r="N364" s="2">
        <v>4306</v>
      </c>
      <c r="O364" s="2">
        <v>8508647</v>
      </c>
      <c r="P364" s="2">
        <f t="shared" si="41"/>
        <v>0.50607340979123949</v>
      </c>
      <c r="R364" s="2">
        <f t="shared" si="35"/>
        <v>38511</v>
      </c>
      <c r="S364" s="2">
        <v>0.13</v>
      </c>
      <c r="T364" s="2">
        <v>7.0000000000000007E-2</v>
      </c>
      <c r="U364" s="2">
        <v>0.17499999999999999</v>
      </c>
      <c r="W364" s="2">
        <f t="shared" si="36"/>
        <v>0.74312027171388761</v>
      </c>
      <c r="X364" s="2">
        <f t="shared" si="40"/>
        <v>6.3693919344856104E-2</v>
      </c>
      <c r="Y364" s="2">
        <f t="shared" si="37"/>
        <v>5652.7924178897538</v>
      </c>
      <c r="Z364" s="2"/>
      <c r="AA364" s="2">
        <f t="shared" si="38"/>
        <v>4.367816361650712E-3</v>
      </c>
    </row>
    <row r="365" spans="1:27" x14ac:dyDescent="0.35">
      <c r="A365" s="2">
        <v>2011</v>
      </c>
      <c r="B365" s="2" t="s">
        <v>20</v>
      </c>
      <c r="C365" s="2" t="s">
        <v>31</v>
      </c>
      <c r="D365" s="2" t="s">
        <v>25</v>
      </c>
      <c r="E365" s="2">
        <v>57507</v>
      </c>
      <c r="F365" s="2">
        <v>7692554</v>
      </c>
      <c r="G365" s="2">
        <f t="shared" si="39"/>
        <v>7.4756706290264588E-3</v>
      </c>
      <c r="I365" s="2">
        <v>2011</v>
      </c>
      <c r="J365" s="2" t="s">
        <v>20</v>
      </c>
      <c r="K365" s="2" t="s">
        <v>31</v>
      </c>
      <c r="L365" s="2" t="s">
        <v>25</v>
      </c>
      <c r="M365" s="2" t="s">
        <v>23</v>
      </c>
      <c r="N365" s="2">
        <v>6574</v>
      </c>
      <c r="O365" s="2">
        <v>7692554</v>
      </c>
      <c r="P365" s="2">
        <f t="shared" si="41"/>
        <v>0.85459263594379709</v>
      </c>
      <c r="R365" s="2">
        <f t="shared" si="35"/>
        <v>50933</v>
      </c>
      <c r="S365" s="2">
        <v>0.2</v>
      </c>
      <c r="T365" s="2">
        <v>0.12</v>
      </c>
      <c r="U365" s="2">
        <v>8.6999999999999994E-2</v>
      </c>
      <c r="W365" s="2">
        <f t="shared" si="36"/>
        <v>0.76597036811682373</v>
      </c>
      <c r="X365" s="2">
        <f t="shared" si="40"/>
        <v>5.5358283471342931E-2</v>
      </c>
      <c r="Y365" s="2">
        <f t="shared" si="37"/>
        <v>7855.052652045908</v>
      </c>
      <c r="Z365" s="2"/>
      <c r="AA365" s="2">
        <f t="shared" si="38"/>
        <v>6.4545464806557212E-3</v>
      </c>
    </row>
    <row r="366" spans="1:27" x14ac:dyDescent="0.35">
      <c r="A366" s="2">
        <v>2011</v>
      </c>
      <c r="B366" s="2" t="s">
        <v>20</v>
      </c>
      <c r="C366" s="2" t="s">
        <v>31</v>
      </c>
      <c r="D366" s="2" t="s">
        <v>26</v>
      </c>
      <c r="E366" s="2">
        <v>68142</v>
      </c>
      <c r="F366" s="2">
        <v>5739754</v>
      </c>
      <c r="G366" s="2">
        <f t="shared" si="39"/>
        <v>1.1871937368744374E-2</v>
      </c>
      <c r="I366" s="2">
        <v>2011</v>
      </c>
      <c r="J366" s="2" t="s">
        <v>20</v>
      </c>
      <c r="K366" s="2" t="s">
        <v>31</v>
      </c>
      <c r="L366" s="2" t="s">
        <v>26</v>
      </c>
      <c r="M366" s="2" t="s">
        <v>23</v>
      </c>
      <c r="N366" s="2">
        <v>8650</v>
      </c>
      <c r="O366" s="2">
        <v>5739754</v>
      </c>
      <c r="P366" s="2">
        <f t="shared" si="41"/>
        <v>1.5070332282533363</v>
      </c>
      <c r="R366" s="2">
        <f t="shared" si="35"/>
        <v>59492</v>
      </c>
      <c r="S366" s="2">
        <v>0.25</v>
      </c>
      <c r="T366" s="2">
        <v>0.17</v>
      </c>
      <c r="U366" s="2">
        <v>8.5000000000000006E-2</v>
      </c>
      <c r="W366" s="2">
        <f t="shared" si="36"/>
        <v>0.83411115606936415</v>
      </c>
      <c r="X366" s="2">
        <f t="shared" si="40"/>
        <v>0.10133758292337706</v>
      </c>
      <c r="Y366" s="2">
        <f t="shared" si="37"/>
        <v>13243.836983277548</v>
      </c>
      <c r="Z366" s="2"/>
      <c r="AA366" s="2">
        <f t="shared" si="38"/>
        <v>9.5645498076611726E-3</v>
      </c>
    </row>
    <row r="367" spans="1:27" x14ac:dyDescent="0.35">
      <c r="A367" s="2">
        <v>2011</v>
      </c>
      <c r="B367" s="2" t="s">
        <v>20</v>
      </c>
      <c r="C367" s="2" t="s">
        <v>31</v>
      </c>
      <c r="D367" s="2" t="s">
        <v>27</v>
      </c>
      <c r="E367" s="2">
        <v>83194</v>
      </c>
      <c r="F367" s="2">
        <v>4408988</v>
      </c>
      <c r="G367" s="2">
        <f t="shared" si="39"/>
        <v>1.8869182678655508E-2</v>
      </c>
      <c r="I367" s="2">
        <v>2011</v>
      </c>
      <c r="J367" s="2" t="s">
        <v>20</v>
      </c>
      <c r="K367" s="2" t="s">
        <v>31</v>
      </c>
      <c r="L367" s="2" t="s">
        <v>27</v>
      </c>
      <c r="M367" s="2" t="s">
        <v>23</v>
      </c>
      <c r="N367" s="2">
        <v>9577</v>
      </c>
      <c r="O367" s="2">
        <v>4408988</v>
      </c>
      <c r="P367" s="2">
        <f t="shared" si="41"/>
        <v>2.1721537913008606</v>
      </c>
      <c r="R367" s="2">
        <f t="shared" si="35"/>
        <v>73617</v>
      </c>
      <c r="S367" s="2">
        <v>0.34</v>
      </c>
      <c r="T367" s="2">
        <v>0.31</v>
      </c>
      <c r="U367" s="2">
        <v>6.9000000000000006E-2</v>
      </c>
      <c r="W367" s="2">
        <f t="shared" si="36"/>
        <v>0.84347332985277224</v>
      </c>
      <c r="X367" s="2">
        <f t="shared" si="40"/>
        <v>0.11875413018356026</v>
      </c>
      <c r="Y367" s="2">
        <f t="shared" si="37"/>
        <v>16820.266881723153</v>
      </c>
      <c r="Z367" s="2"/>
      <c r="AA367" s="2">
        <f t="shared" si="38"/>
        <v>1.5054187745187068E-2</v>
      </c>
    </row>
    <row r="368" spans="1:27" x14ac:dyDescent="0.35">
      <c r="A368" s="2">
        <v>2011</v>
      </c>
      <c r="B368" s="2" t="s">
        <v>20</v>
      </c>
      <c r="C368" s="2" t="s">
        <v>31</v>
      </c>
      <c r="D368" s="2" t="s">
        <v>28</v>
      </c>
      <c r="E368" s="2">
        <v>111564</v>
      </c>
      <c r="F368" s="2">
        <v>3558997</v>
      </c>
      <c r="G368" s="2">
        <f t="shared" si="39"/>
        <v>3.1347034009862891E-2</v>
      </c>
      <c r="I368" s="2">
        <v>2011</v>
      </c>
      <c r="J368" s="2" t="s">
        <v>20</v>
      </c>
      <c r="K368" s="2" t="s">
        <v>31</v>
      </c>
      <c r="L368" s="2" t="s">
        <v>28</v>
      </c>
      <c r="M368" s="2" t="s">
        <v>23</v>
      </c>
      <c r="N368" s="2">
        <v>9756</v>
      </c>
      <c r="O368" s="2">
        <v>3558997</v>
      </c>
      <c r="P368" s="2">
        <f t="shared" si="41"/>
        <v>2.7412217543313466</v>
      </c>
      <c r="R368" s="2">
        <f t="shared" si="35"/>
        <v>101808</v>
      </c>
      <c r="S368" s="2">
        <v>0.43</v>
      </c>
      <c r="T368" s="2">
        <v>0.33</v>
      </c>
      <c r="U368" s="2">
        <v>5.6000000000000001E-2</v>
      </c>
      <c r="W368" s="2">
        <f t="shared" si="36"/>
        <v>0.84313563858138574</v>
      </c>
      <c r="X368" s="2">
        <f t="shared" si="40"/>
        <v>0.1214025222831024</v>
      </c>
      <c r="Y368" s="2">
        <f t="shared" si="37"/>
        <v>20585.379278598091</v>
      </c>
      <c r="Z368" s="2"/>
      <c r="AA368" s="2">
        <f t="shared" si="38"/>
        <v>2.5562994495753132E-2</v>
      </c>
    </row>
    <row r="369" spans="1:27" x14ac:dyDescent="0.35">
      <c r="A369" s="2">
        <v>2011</v>
      </c>
      <c r="B369" s="2" t="s">
        <v>20</v>
      </c>
      <c r="C369" s="2" t="s">
        <v>31</v>
      </c>
      <c r="D369" s="2" t="s">
        <v>29</v>
      </c>
      <c r="E369" s="2">
        <v>162029</v>
      </c>
      <c r="F369" s="2">
        <v>3020565</v>
      </c>
      <c r="G369" s="2">
        <f t="shared" si="39"/>
        <v>5.3641951091931477E-2</v>
      </c>
      <c r="I369" s="2">
        <v>2011</v>
      </c>
      <c r="J369" s="2" t="s">
        <v>20</v>
      </c>
      <c r="K369" s="2" t="s">
        <v>31</v>
      </c>
      <c r="L369" s="2" t="s">
        <v>29</v>
      </c>
      <c r="M369" s="2" t="s">
        <v>23</v>
      </c>
      <c r="N369" s="2">
        <v>8991</v>
      </c>
      <c r="O369" s="2">
        <v>3020565</v>
      </c>
      <c r="P369" s="2">
        <f t="shared" si="41"/>
        <v>2.976595438270655</v>
      </c>
      <c r="R369" s="2">
        <f t="shared" si="35"/>
        <v>153038</v>
      </c>
      <c r="S369" s="2">
        <v>0.85</v>
      </c>
      <c r="T369" s="2">
        <v>0.57999999999999996</v>
      </c>
      <c r="U369" s="2">
        <v>3.9E-2</v>
      </c>
      <c r="W369" s="2">
        <f t="shared" si="36"/>
        <v>0.71443885552218889</v>
      </c>
      <c r="X369" s="2">
        <f t="shared" si="40"/>
        <v>7.9591073247118643E-2</v>
      </c>
      <c r="Y369" s="2">
        <f t="shared" si="37"/>
        <v>18603.978417592542</v>
      </c>
      <c r="Z369" s="2">
        <f>SUM(Y363:Y369)/ SUM(E363:E369)</f>
        <v>0.15400916279473542</v>
      </c>
      <c r="AA369" s="2">
        <f t="shared" si="38"/>
        <v>4.7482845620738991E-2</v>
      </c>
    </row>
    <row r="370" spans="1:27" x14ac:dyDescent="0.35">
      <c r="A370" s="2">
        <v>2011</v>
      </c>
      <c r="B370" s="2" t="s">
        <v>20</v>
      </c>
      <c r="C370" s="2" t="s">
        <v>31</v>
      </c>
      <c r="D370" s="2" t="s">
        <v>30</v>
      </c>
      <c r="E370" s="2">
        <v>458957</v>
      </c>
      <c r="F370" s="2">
        <v>3429955</v>
      </c>
      <c r="G370" s="2">
        <f t="shared" si="39"/>
        <v>0.13380846104394956</v>
      </c>
      <c r="I370" s="2">
        <v>2011</v>
      </c>
      <c r="J370" s="2" t="s">
        <v>20</v>
      </c>
      <c r="K370" s="2" t="s">
        <v>31</v>
      </c>
      <c r="L370" s="2" t="s">
        <v>30</v>
      </c>
      <c r="M370" s="2" t="s">
        <v>23</v>
      </c>
      <c r="N370" s="2">
        <v>8791</v>
      </c>
      <c r="O370" s="2">
        <v>3429955</v>
      </c>
      <c r="P370" s="2">
        <f t="shared" si="41"/>
        <v>2.5630073863942822</v>
      </c>
      <c r="R370" s="2">
        <f t="shared" si="35"/>
        <v>450166</v>
      </c>
      <c r="S370" s="2">
        <v>0.89</v>
      </c>
      <c r="T370" s="2">
        <v>0.61</v>
      </c>
      <c r="U370" s="2">
        <v>3.9E-2</v>
      </c>
      <c r="W370" s="2">
        <f t="shared" si="36"/>
        <v>0.65275168353998403</v>
      </c>
      <c r="X370" s="2">
        <f t="shared" si="40"/>
        <v>6.3164233577364212E-2</v>
      </c>
      <c r="Y370" s="2">
        <f t="shared" si="37"/>
        <v>34172.730422587738</v>
      </c>
      <c r="Z370" s="2">
        <f>SUM(Y363:Y370)/ SUM(E363:E370)</f>
        <v>0.11812939905299327</v>
      </c>
      <c r="AA370" s="2">
        <f t="shared" si="38"/>
        <v>0.12384543516676233</v>
      </c>
    </row>
    <row r="371" spans="1:27" x14ac:dyDescent="0.35">
      <c r="A371" s="2">
        <v>2011</v>
      </c>
      <c r="B371" s="2" t="s">
        <v>32</v>
      </c>
      <c r="C371" s="2" t="s">
        <v>21</v>
      </c>
      <c r="D371" s="2" t="s">
        <v>22</v>
      </c>
      <c r="E371" s="2">
        <v>11789</v>
      </c>
      <c r="F371" s="2">
        <v>1336080</v>
      </c>
      <c r="G371" s="2">
        <f t="shared" si="39"/>
        <v>8.8235734387162451E-3</v>
      </c>
      <c r="I371" s="2">
        <v>2011</v>
      </c>
      <c r="J371" s="2" t="s">
        <v>32</v>
      </c>
      <c r="K371" s="2" t="s">
        <v>21</v>
      </c>
      <c r="L371" s="2" t="s">
        <v>22</v>
      </c>
      <c r="M371" s="2" t="s">
        <v>23</v>
      </c>
      <c r="N371" s="2">
        <v>801</v>
      </c>
      <c r="O371" s="2">
        <v>1336080</v>
      </c>
      <c r="P371" s="2">
        <f t="shared" si="41"/>
        <v>0.59951499910185013</v>
      </c>
      <c r="R371" s="2">
        <f t="shared" si="35"/>
        <v>10988</v>
      </c>
      <c r="S371" s="2">
        <v>0.11</v>
      </c>
      <c r="T371" s="2">
        <v>0.06</v>
      </c>
      <c r="U371" s="2">
        <v>0.29699999999999999</v>
      </c>
      <c r="W371" s="2">
        <f t="shared" si="36"/>
        <v>0.81651835205992507</v>
      </c>
      <c r="X371" s="2">
        <f t="shared" si="40"/>
        <v>0.1353115019186219</v>
      </c>
      <c r="Y371" s="2">
        <f t="shared" si="37"/>
        <v>2140.8339830818177</v>
      </c>
      <c r="Z371" s="2"/>
      <c r="AA371" s="2">
        <f t="shared" si="38"/>
        <v>7.2212487402836516E-3</v>
      </c>
    </row>
    <row r="372" spans="1:27" x14ac:dyDescent="0.35">
      <c r="A372" s="2">
        <v>2011</v>
      </c>
      <c r="B372" s="2" t="s">
        <v>32</v>
      </c>
      <c r="C372" s="2" t="s">
        <v>21</v>
      </c>
      <c r="D372" s="2" t="s">
        <v>24</v>
      </c>
      <c r="E372" s="2">
        <v>14971</v>
      </c>
      <c r="F372" s="2">
        <v>1096583</v>
      </c>
      <c r="G372" s="2">
        <f t="shared" si="39"/>
        <v>1.3652409347947213E-2</v>
      </c>
      <c r="I372" s="2">
        <v>2011</v>
      </c>
      <c r="J372" s="2" t="s">
        <v>32</v>
      </c>
      <c r="K372" s="2" t="s">
        <v>21</v>
      </c>
      <c r="L372" s="2" t="s">
        <v>24</v>
      </c>
      <c r="M372" s="2" t="s">
        <v>23</v>
      </c>
      <c r="N372" s="2">
        <v>1232</v>
      </c>
      <c r="O372" s="2">
        <v>1096583</v>
      </c>
      <c r="P372" s="2">
        <f t="shared" si="41"/>
        <v>1.1234899683836062</v>
      </c>
      <c r="R372" s="2">
        <f t="shared" si="35"/>
        <v>13739</v>
      </c>
      <c r="S372" s="2">
        <v>0.18</v>
      </c>
      <c r="T372" s="2">
        <v>0.05</v>
      </c>
      <c r="U372" s="2">
        <v>0.186</v>
      </c>
      <c r="W372" s="2">
        <f t="shared" si="36"/>
        <v>0.83978495129870134</v>
      </c>
      <c r="X372" s="2">
        <f t="shared" si="40"/>
        <v>0.16095348589678668</v>
      </c>
      <c r="Y372" s="2">
        <f t="shared" si="37"/>
        <v>3245.9550027359523</v>
      </c>
      <c r="Z372" s="2"/>
      <c r="AA372" s="2">
        <f t="shared" si="38"/>
        <v>1.0692346130903039E-2</v>
      </c>
    </row>
    <row r="373" spans="1:27" x14ac:dyDescent="0.35">
      <c r="A373" s="2">
        <v>2011</v>
      </c>
      <c r="B373" s="2" t="s">
        <v>32</v>
      </c>
      <c r="C373" s="2" t="s">
        <v>21</v>
      </c>
      <c r="D373" s="2" t="s">
        <v>25</v>
      </c>
      <c r="E373" s="2">
        <v>16628</v>
      </c>
      <c r="F373" s="2">
        <v>849845</v>
      </c>
      <c r="G373" s="2">
        <f t="shared" si="39"/>
        <v>1.9565920844389271E-2</v>
      </c>
      <c r="I373" s="2">
        <v>2011</v>
      </c>
      <c r="J373" s="2" t="s">
        <v>32</v>
      </c>
      <c r="K373" s="2" t="s">
        <v>21</v>
      </c>
      <c r="L373" s="2" t="s">
        <v>25</v>
      </c>
      <c r="M373" s="2" t="s">
        <v>23</v>
      </c>
      <c r="N373" s="2">
        <v>1599</v>
      </c>
      <c r="O373" s="2">
        <v>849845</v>
      </c>
      <c r="P373" s="2">
        <f t="shared" si="41"/>
        <v>1.8815195712159276</v>
      </c>
      <c r="R373" s="2">
        <f t="shared" si="35"/>
        <v>15029</v>
      </c>
      <c r="S373" s="2">
        <v>0.31</v>
      </c>
      <c r="T373" s="2">
        <v>0.12</v>
      </c>
      <c r="U373" s="2">
        <v>0.111</v>
      </c>
      <c r="W373" s="2">
        <f t="shared" si="36"/>
        <v>0.83523955597248278</v>
      </c>
      <c r="X373" s="2">
        <f t="shared" si="40"/>
        <v>0.16007163656374476</v>
      </c>
      <c r="Y373" s="2">
        <f t="shared" si="37"/>
        <v>3741.26467591652</v>
      </c>
      <c r="Z373" s="2"/>
      <c r="AA373" s="2">
        <f t="shared" si="38"/>
        <v>1.5163630219726516E-2</v>
      </c>
    </row>
    <row r="374" spans="1:27" x14ac:dyDescent="0.35">
      <c r="A374" s="2">
        <v>2011</v>
      </c>
      <c r="B374" s="2" t="s">
        <v>32</v>
      </c>
      <c r="C374" s="2" t="s">
        <v>21</v>
      </c>
      <c r="D374" s="2" t="s">
        <v>26</v>
      </c>
      <c r="E374" s="2">
        <v>14525</v>
      </c>
      <c r="F374" s="2">
        <v>542926</v>
      </c>
      <c r="G374" s="2">
        <f t="shared" si="39"/>
        <v>2.6753185516994949E-2</v>
      </c>
      <c r="I374" s="2">
        <v>2011</v>
      </c>
      <c r="J374" s="2" t="s">
        <v>32</v>
      </c>
      <c r="K374" s="2" t="s">
        <v>21</v>
      </c>
      <c r="L374" s="2" t="s">
        <v>26</v>
      </c>
      <c r="M374" s="2" t="s">
        <v>23</v>
      </c>
      <c r="N374" s="2">
        <v>1551</v>
      </c>
      <c r="O374" s="2">
        <v>542926</v>
      </c>
      <c r="P374" s="2">
        <f t="shared" si="41"/>
        <v>2.8567429078732647</v>
      </c>
      <c r="R374" s="2">
        <f t="shared" si="35"/>
        <v>12974</v>
      </c>
      <c r="S374" s="2">
        <v>0.43</v>
      </c>
      <c r="T374" s="2">
        <v>0.22</v>
      </c>
      <c r="U374" s="2">
        <v>7.2999999999999995E-2</v>
      </c>
      <c r="W374" s="2">
        <f t="shared" si="36"/>
        <v>0.84947892972275951</v>
      </c>
      <c r="X374" s="2">
        <f t="shared" si="40"/>
        <v>0.16234774289220172</v>
      </c>
      <c r="Y374" s="2">
        <f t="shared" si="37"/>
        <v>3423.8414362834251</v>
      </c>
      <c r="Z374" s="2"/>
      <c r="AA374" s="2">
        <f t="shared" si="38"/>
        <v>2.0446909088377745E-2</v>
      </c>
    </row>
    <row r="375" spans="1:27" x14ac:dyDescent="0.35">
      <c r="A375" s="2">
        <v>2011</v>
      </c>
      <c r="B375" s="2" t="s">
        <v>32</v>
      </c>
      <c r="C375" s="2" t="s">
        <v>21</v>
      </c>
      <c r="D375" s="2" t="s">
        <v>27</v>
      </c>
      <c r="E375" s="2">
        <v>14383</v>
      </c>
      <c r="F375" s="2">
        <v>381477</v>
      </c>
      <c r="G375" s="2">
        <f t="shared" si="39"/>
        <v>3.7703452632793066E-2</v>
      </c>
      <c r="I375" s="2">
        <v>2011</v>
      </c>
      <c r="J375" s="2" t="s">
        <v>32</v>
      </c>
      <c r="K375" s="2" t="s">
        <v>21</v>
      </c>
      <c r="L375" s="2" t="s">
        <v>27</v>
      </c>
      <c r="M375" s="2" t="s">
        <v>23</v>
      </c>
      <c r="N375" s="2">
        <v>1528</v>
      </c>
      <c r="O375" s="2">
        <v>381477</v>
      </c>
      <c r="P375" s="2">
        <f t="shared" si="41"/>
        <v>4.0054839479182229</v>
      </c>
      <c r="R375" s="2">
        <f t="shared" si="35"/>
        <v>12855</v>
      </c>
      <c r="S375" s="2">
        <v>0.63</v>
      </c>
      <c r="T375" s="2">
        <v>0.35</v>
      </c>
      <c r="U375" s="2">
        <v>4.5999999999999999E-2</v>
      </c>
      <c r="W375" s="2">
        <f t="shared" si="36"/>
        <v>0.84271563481675393</v>
      </c>
      <c r="X375" s="2">
        <f t="shared" si="40"/>
        <v>0.14381795974790379</v>
      </c>
      <c r="Y375" s="2">
        <f t="shared" si="37"/>
        <v>3136.4493625593032</v>
      </c>
      <c r="Z375" s="2"/>
      <c r="AA375" s="2">
        <f t="shared" si="38"/>
        <v>2.9481595580967392E-2</v>
      </c>
    </row>
    <row r="376" spans="1:27" x14ac:dyDescent="0.35">
      <c r="A376" s="2">
        <v>2011</v>
      </c>
      <c r="B376" s="2" t="s">
        <v>32</v>
      </c>
      <c r="C376" s="2" t="s">
        <v>21</v>
      </c>
      <c r="D376" s="2" t="s">
        <v>28</v>
      </c>
      <c r="E376" s="2">
        <v>13863</v>
      </c>
      <c r="F376" s="2">
        <v>258946</v>
      </c>
      <c r="G376" s="2">
        <f t="shared" si="39"/>
        <v>5.3536258524943425E-2</v>
      </c>
      <c r="I376" s="2">
        <v>2011</v>
      </c>
      <c r="J376" s="2" t="s">
        <v>32</v>
      </c>
      <c r="K376" s="2" t="s">
        <v>21</v>
      </c>
      <c r="L376" s="2" t="s">
        <v>28</v>
      </c>
      <c r="M376" s="2" t="s">
        <v>23</v>
      </c>
      <c r="N376" s="2">
        <v>1183</v>
      </c>
      <c r="O376" s="2">
        <v>258946</v>
      </c>
      <c r="P376" s="2">
        <f t="shared" si="41"/>
        <v>4.5685200775451253</v>
      </c>
      <c r="R376" s="2">
        <f t="shared" si="35"/>
        <v>12680</v>
      </c>
      <c r="S376" s="2">
        <v>0.77</v>
      </c>
      <c r="T376" s="2">
        <v>0.52</v>
      </c>
      <c r="U376" s="2">
        <v>2.7E-2</v>
      </c>
      <c r="W376" s="2">
        <f t="shared" si="36"/>
        <v>0.83145526627218935</v>
      </c>
      <c r="X376" s="2">
        <f t="shared" si="40"/>
        <v>9.7476041302041502E-2</v>
      </c>
      <c r="Y376" s="2">
        <f t="shared" si="37"/>
        <v>2219.6077837098865</v>
      </c>
      <c r="Z376" s="2"/>
      <c r="AA376" s="2">
        <f t="shared" si="38"/>
        <v>4.4964557152032139E-2</v>
      </c>
    </row>
    <row r="377" spans="1:27" x14ac:dyDescent="0.35">
      <c r="A377" s="2">
        <v>2011</v>
      </c>
      <c r="B377" s="2" t="s">
        <v>32</v>
      </c>
      <c r="C377" s="2" t="s">
        <v>21</v>
      </c>
      <c r="D377" s="2" t="s">
        <v>29</v>
      </c>
      <c r="E377" s="2">
        <v>12504</v>
      </c>
      <c r="F377" s="2">
        <v>155699</v>
      </c>
      <c r="G377" s="2">
        <f t="shared" si="39"/>
        <v>8.0308800955690152E-2</v>
      </c>
      <c r="I377" s="2">
        <v>2011</v>
      </c>
      <c r="J377" s="2" t="s">
        <v>32</v>
      </c>
      <c r="K377" s="2" t="s">
        <v>21</v>
      </c>
      <c r="L377" s="2" t="s">
        <v>29</v>
      </c>
      <c r="M377" s="2" t="s">
        <v>23</v>
      </c>
      <c r="N377" s="2">
        <v>806</v>
      </c>
      <c r="O377" s="2">
        <v>155699</v>
      </c>
      <c r="P377" s="2">
        <f t="shared" si="41"/>
        <v>5.1766549560369688</v>
      </c>
      <c r="R377" s="2">
        <f t="shared" si="35"/>
        <v>11698</v>
      </c>
      <c r="S377" s="2">
        <v>1</v>
      </c>
      <c r="T377" s="2">
        <v>0.89</v>
      </c>
      <c r="U377" s="2">
        <v>1.6E-2</v>
      </c>
      <c r="W377" s="2">
        <f t="shared" si="36"/>
        <v>0.80682506203473947</v>
      </c>
      <c r="X377" s="2">
        <f t="shared" si="40"/>
        <v>6.4642508854149391E-2</v>
      </c>
      <c r="Y377" s="2">
        <f t="shared" si="37"/>
        <v>1406.4890685758396</v>
      </c>
      <c r="Z377" s="2">
        <f>SUM(Y371:Y377)/ SUM(E371:E377)</f>
        <v>0.19576174769531376</v>
      </c>
      <c r="AA377" s="2">
        <f t="shared" si="38"/>
        <v>7.1275415586639343E-2</v>
      </c>
    </row>
    <row r="378" spans="1:27" x14ac:dyDescent="0.35">
      <c r="A378" s="2">
        <v>2011</v>
      </c>
      <c r="B378" s="2" t="s">
        <v>32</v>
      </c>
      <c r="C378" s="2" t="s">
        <v>21</v>
      </c>
      <c r="D378" s="2" t="s">
        <v>30</v>
      </c>
      <c r="E378" s="2">
        <v>16254</v>
      </c>
      <c r="F378" s="2">
        <v>114793</v>
      </c>
      <c r="G378" s="2">
        <f t="shared" si="39"/>
        <v>0.14159399963412403</v>
      </c>
      <c r="I378" s="2">
        <v>2011</v>
      </c>
      <c r="J378" s="2" t="s">
        <v>32</v>
      </c>
      <c r="K378" s="2" t="s">
        <v>21</v>
      </c>
      <c r="L378" s="2" t="s">
        <v>30</v>
      </c>
      <c r="M378" s="2" t="s">
        <v>23</v>
      </c>
      <c r="N378" s="2">
        <v>544</v>
      </c>
      <c r="O378" s="2">
        <v>114793</v>
      </c>
      <c r="P378" s="2">
        <f t="shared" si="41"/>
        <v>4.7389649194637302</v>
      </c>
      <c r="R378" s="2">
        <f t="shared" si="35"/>
        <v>15710</v>
      </c>
      <c r="S378" s="2">
        <v>1.24</v>
      </c>
      <c r="T378" s="2">
        <v>0.87</v>
      </c>
      <c r="U378" s="2">
        <v>1.6E-2</v>
      </c>
      <c r="W378" s="2">
        <f t="shared" si="36"/>
        <v>0.73833948529411764</v>
      </c>
      <c r="X378" s="2">
        <f t="shared" si="40"/>
        <v>5.444520463344002E-2</v>
      </c>
      <c r="Y378" s="2">
        <f t="shared" si="37"/>
        <v>1256.9908447913426</v>
      </c>
      <c r="Z378" s="2">
        <f>SUM(Y371:Y378)/ SUM(E371:E378)</f>
        <v>0.17901121816314458</v>
      </c>
      <c r="AA378" s="2">
        <f t="shared" si="38"/>
        <v>0.13064393434450408</v>
      </c>
    </row>
    <row r="379" spans="1:27" x14ac:dyDescent="0.35">
      <c r="A379" s="2">
        <v>2011</v>
      </c>
      <c r="B379" s="2" t="s">
        <v>32</v>
      </c>
      <c r="C379" s="2" t="s">
        <v>31</v>
      </c>
      <c r="D379" s="2" t="s">
        <v>22</v>
      </c>
      <c r="E379" s="2">
        <v>54283</v>
      </c>
      <c r="F379" s="2">
        <v>9082551</v>
      </c>
      <c r="G379" s="2">
        <f t="shared" si="39"/>
        <v>5.9766248491200328E-3</v>
      </c>
      <c r="I379" s="2">
        <v>2011</v>
      </c>
      <c r="J379" s="2" t="s">
        <v>32</v>
      </c>
      <c r="K379" s="2" t="s">
        <v>31</v>
      </c>
      <c r="L379" s="2" t="s">
        <v>22</v>
      </c>
      <c r="M379" s="2" t="s">
        <v>23</v>
      </c>
      <c r="N379" s="2">
        <v>3532</v>
      </c>
      <c r="O379" s="2">
        <v>9082551</v>
      </c>
      <c r="P379" s="2">
        <f t="shared" si="41"/>
        <v>0.38887753011241005</v>
      </c>
      <c r="R379" s="2">
        <f t="shared" si="35"/>
        <v>50751</v>
      </c>
      <c r="S379" s="2">
        <v>0.11</v>
      </c>
      <c r="T379" s="2">
        <v>0.06</v>
      </c>
      <c r="U379" s="2">
        <v>0.29699999999999999</v>
      </c>
      <c r="W379" s="2">
        <f t="shared" si="36"/>
        <v>0.71713459513023792</v>
      </c>
      <c r="X379" s="2">
        <f t="shared" si="40"/>
        <v>7.9489274395211557E-2</v>
      </c>
      <c r="Y379" s="2">
        <f t="shared" si="37"/>
        <v>6567.0795548313818</v>
      </c>
      <c r="Z379" s="2"/>
      <c r="AA379" s="2">
        <f t="shared" si="38"/>
        <v>5.2535813391159179E-3</v>
      </c>
    </row>
    <row r="380" spans="1:27" x14ac:dyDescent="0.35">
      <c r="A380" s="2">
        <v>2011</v>
      </c>
      <c r="B380" s="2" t="s">
        <v>32</v>
      </c>
      <c r="C380" s="2" t="s">
        <v>31</v>
      </c>
      <c r="D380" s="2" t="s">
        <v>24</v>
      </c>
      <c r="E380" s="2">
        <v>71487</v>
      </c>
      <c r="F380" s="2">
        <v>8172370</v>
      </c>
      <c r="G380" s="2">
        <f t="shared" si="39"/>
        <v>8.747401304639902E-3</v>
      </c>
      <c r="I380" s="2">
        <v>2011</v>
      </c>
      <c r="J380" s="2" t="s">
        <v>32</v>
      </c>
      <c r="K380" s="2" t="s">
        <v>31</v>
      </c>
      <c r="L380" s="2" t="s">
        <v>24</v>
      </c>
      <c r="M380" s="2" t="s">
        <v>23</v>
      </c>
      <c r="N380" s="2">
        <v>6276</v>
      </c>
      <c r="O380" s="2">
        <v>8172370</v>
      </c>
      <c r="P380" s="2">
        <f t="shared" si="41"/>
        <v>0.76795348228237337</v>
      </c>
      <c r="R380" s="2">
        <f t="shared" si="35"/>
        <v>65211</v>
      </c>
      <c r="S380" s="2">
        <v>0.18</v>
      </c>
      <c r="T380" s="2">
        <v>0.05</v>
      </c>
      <c r="U380" s="2">
        <v>0.186</v>
      </c>
      <c r="W380" s="2">
        <f t="shared" si="36"/>
        <v>0.76561080305927331</v>
      </c>
      <c r="X380" s="2">
        <f t="shared" si="40"/>
        <v>0.10359176262805583</v>
      </c>
      <c r="Y380" s="2">
        <f t="shared" si="37"/>
        <v>11560.295832738148</v>
      </c>
      <c r="Z380" s="2"/>
      <c r="AA380" s="2">
        <f t="shared" si="38"/>
        <v>7.332842757640911E-3</v>
      </c>
    </row>
    <row r="381" spans="1:27" x14ac:dyDescent="0.35">
      <c r="A381" s="2">
        <v>2011</v>
      </c>
      <c r="B381" s="2" t="s">
        <v>32</v>
      </c>
      <c r="C381" s="2" t="s">
        <v>31</v>
      </c>
      <c r="D381" s="2" t="s">
        <v>25</v>
      </c>
      <c r="E381" s="2">
        <v>87879</v>
      </c>
      <c r="F381" s="2">
        <v>7250386</v>
      </c>
      <c r="G381" s="2">
        <f t="shared" si="39"/>
        <v>1.2120596062057938E-2</v>
      </c>
      <c r="I381" s="2">
        <v>2011</v>
      </c>
      <c r="J381" s="2" t="s">
        <v>32</v>
      </c>
      <c r="K381" s="2" t="s">
        <v>31</v>
      </c>
      <c r="L381" s="2" t="s">
        <v>25</v>
      </c>
      <c r="M381" s="2" t="s">
        <v>23</v>
      </c>
      <c r="N381" s="2">
        <v>9258</v>
      </c>
      <c r="O381" s="2">
        <v>7250386</v>
      </c>
      <c r="P381" s="2">
        <f t="shared" si="41"/>
        <v>1.27689753345546</v>
      </c>
      <c r="R381" s="2">
        <f t="shared" si="35"/>
        <v>78621</v>
      </c>
      <c r="S381" s="2">
        <v>0.31</v>
      </c>
      <c r="T381" s="2">
        <v>0.12</v>
      </c>
      <c r="U381" s="2">
        <v>0.111</v>
      </c>
      <c r="W381" s="2">
        <f t="shared" si="36"/>
        <v>0.75722405919205005</v>
      </c>
      <c r="X381" s="2">
        <f t="shared" si="40"/>
        <v>0.10176686289111263</v>
      </c>
      <c r="Y381" s="2">
        <f t="shared" si="37"/>
        <v>15011.392867362167</v>
      </c>
      <c r="Z381" s="2"/>
      <c r="AA381" s="2">
        <f t="shared" si="38"/>
        <v>1.0050169347209629E-2</v>
      </c>
    </row>
    <row r="382" spans="1:27" x14ac:dyDescent="0.35">
      <c r="A382" s="2">
        <v>2011</v>
      </c>
      <c r="B382" s="2" t="s">
        <v>32</v>
      </c>
      <c r="C382" s="2" t="s">
        <v>31</v>
      </c>
      <c r="D382" s="2" t="s">
        <v>26</v>
      </c>
      <c r="E382" s="2">
        <v>93695</v>
      </c>
      <c r="F382" s="2">
        <v>5228388</v>
      </c>
      <c r="G382" s="2">
        <f t="shared" si="39"/>
        <v>1.792043742736767E-2</v>
      </c>
      <c r="I382" s="2">
        <v>2011</v>
      </c>
      <c r="J382" s="2" t="s">
        <v>32</v>
      </c>
      <c r="K382" s="2" t="s">
        <v>31</v>
      </c>
      <c r="L382" s="2" t="s">
        <v>26</v>
      </c>
      <c r="M382" s="2" t="s">
        <v>23</v>
      </c>
      <c r="N382" s="2">
        <v>11482</v>
      </c>
      <c r="O382" s="2">
        <v>5228388</v>
      </c>
      <c r="P382" s="2">
        <f t="shared" si="41"/>
        <v>2.1960879720479811</v>
      </c>
      <c r="R382" s="2">
        <f t="shared" si="35"/>
        <v>82213</v>
      </c>
      <c r="S382" s="2">
        <v>0.43</v>
      </c>
      <c r="T382" s="2">
        <v>0.22</v>
      </c>
      <c r="U382" s="2">
        <v>7.2999999999999995E-2</v>
      </c>
      <c r="W382" s="2">
        <f t="shared" si="36"/>
        <v>0.80419727921964812</v>
      </c>
      <c r="X382" s="2">
        <f t="shared" si="40"/>
        <v>0.12095960081402206</v>
      </c>
      <c r="Y382" s="2">
        <f t="shared" si="37"/>
        <v>19178.244821723194</v>
      </c>
      <c r="Z382" s="2"/>
      <c r="AA382" s="2">
        <f t="shared" si="38"/>
        <v>1.4252338422144033E-2</v>
      </c>
    </row>
    <row r="383" spans="1:27" x14ac:dyDescent="0.35">
      <c r="A383" s="2">
        <v>2011</v>
      </c>
      <c r="B383" s="2" t="s">
        <v>32</v>
      </c>
      <c r="C383" s="2" t="s">
        <v>31</v>
      </c>
      <c r="D383" s="2" t="s">
        <v>27</v>
      </c>
      <c r="E383" s="2">
        <v>105008</v>
      </c>
      <c r="F383" s="2">
        <v>3804707</v>
      </c>
      <c r="G383" s="2">
        <f t="shared" si="39"/>
        <v>2.7599497149189148E-2</v>
      </c>
      <c r="I383" s="2">
        <v>2011</v>
      </c>
      <c r="J383" s="2" t="s">
        <v>32</v>
      </c>
      <c r="K383" s="2" t="s">
        <v>31</v>
      </c>
      <c r="L383" s="2" t="s">
        <v>27</v>
      </c>
      <c r="M383" s="2" t="s">
        <v>23</v>
      </c>
      <c r="N383" s="2">
        <v>12266</v>
      </c>
      <c r="O383" s="2">
        <v>3804707</v>
      </c>
      <c r="P383" s="2">
        <f t="shared" si="41"/>
        <v>3.2239013411545225</v>
      </c>
      <c r="R383" s="2">
        <f t="shared" si="35"/>
        <v>92742</v>
      </c>
      <c r="S383" s="2">
        <v>0.63</v>
      </c>
      <c r="T383" s="2">
        <v>0.35</v>
      </c>
      <c r="U383" s="2">
        <v>4.5999999999999999E-2</v>
      </c>
      <c r="W383" s="2">
        <f t="shared" si="36"/>
        <v>0.80458459073862709</v>
      </c>
      <c r="X383" s="2">
        <f t="shared" si="40"/>
        <v>0.11247577452310384</v>
      </c>
      <c r="Y383" s="2">
        <f t="shared" si="37"/>
        <v>20300.262870821694</v>
      </c>
      <c r="Z383" s="2"/>
      <c r="AA383" s="2">
        <f t="shared" si="38"/>
        <v>2.226393179006381E-2</v>
      </c>
    </row>
    <row r="384" spans="1:27" x14ac:dyDescent="0.35">
      <c r="A384" s="2">
        <v>2011</v>
      </c>
      <c r="B384" s="2" t="s">
        <v>32</v>
      </c>
      <c r="C384" s="2" t="s">
        <v>31</v>
      </c>
      <c r="D384" s="2" t="s">
        <v>28</v>
      </c>
      <c r="E384" s="2">
        <v>124662</v>
      </c>
      <c r="F384" s="2">
        <v>2830122</v>
      </c>
      <c r="G384" s="2">
        <f t="shared" si="39"/>
        <v>4.4048277777424434E-2</v>
      </c>
      <c r="I384" s="2">
        <v>2011</v>
      </c>
      <c r="J384" s="2" t="s">
        <v>32</v>
      </c>
      <c r="K384" s="2" t="s">
        <v>31</v>
      </c>
      <c r="L384" s="2" t="s">
        <v>28</v>
      </c>
      <c r="M384" s="2" t="s">
        <v>23</v>
      </c>
      <c r="N384" s="2">
        <v>11739</v>
      </c>
      <c r="O384" s="2">
        <v>2830122</v>
      </c>
      <c r="P384" s="2">
        <f t="shared" si="41"/>
        <v>4.1478777239991782</v>
      </c>
      <c r="R384" s="2">
        <f t="shared" si="35"/>
        <v>112923</v>
      </c>
      <c r="S384" s="2">
        <v>0.77</v>
      </c>
      <c r="T384" s="2">
        <v>0.52</v>
      </c>
      <c r="U384" s="2">
        <v>2.7E-2</v>
      </c>
      <c r="W384" s="2">
        <f t="shared" si="36"/>
        <v>0.81436289803220041</v>
      </c>
      <c r="X384" s="2">
        <f t="shared" si="40"/>
        <v>8.7167337709835591E-2</v>
      </c>
      <c r="Y384" s="2">
        <f t="shared" si="37"/>
        <v>19403.003336207767</v>
      </c>
      <c r="Z384" s="2"/>
      <c r="AA384" s="2">
        <f t="shared" si="38"/>
        <v>3.71923884072108E-2</v>
      </c>
    </row>
    <row r="385" spans="1:27" x14ac:dyDescent="0.35">
      <c r="A385" s="2">
        <v>2011</v>
      </c>
      <c r="B385" s="2" t="s">
        <v>32</v>
      </c>
      <c r="C385" s="2" t="s">
        <v>31</v>
      </c>
      <c r="D385" s="2" t="s">
        <v>29</v>
      </c>
      <c r="E385" s="2">
        <v>153672</v>
      </c>
      <c r="F385" s="2">
        <v>2095831</v>
      </c>
      <c r="G385" s="2">
        <f t="shared" si="39"/>
        <v>7.3322705886113906E-2</v>
      </c>
      <c r="I385" s="2">
        <v>2011</v>
      </c>
      <c r="J385" s="2" t="s">
        <v>32</v>
      </c>
      <c r="K385" s="2" t="s">
        <v>31</v>
      </c>
      <c r="L385" s="2" t="s">
        <v>29</v>
      </c>
      <c r="M385" s="2" t="s">
        <v>23</v>
      </c>
      <c r="N385" s="2">
        <v>10265</v>
      </c>
      <c r="O385" s="2">
        <v>2095831</v>
      </c>
      <c r="P385" s="2">
        <f t="shared" si="41"/>
        <v>4.8978185741121303</v>
      </c>
      <c r="R385" s="2">
        <f t="shared" si="35"/>
        <v>143407</v>
      </c>
      <c r="S385" s="2">
        <v>1</v>
      </c>
      <c r="T385" s="2">
        <v>0.89</v>
      </c>
      <c r="U385" s="2">
        <v>1.6E-2</v>
      </c>
      <c r="W385" s="2">
        <f t="shared" si="36"/>
        <v>0.79582747199220649</v>
      </c>
      <c r="X385" s="2">
        <f t="shared" si="40"/>
        <v>6.0460199172183593E-2</v>
      </c>
      <c r="Y385" s="2">
        <f t="shared" si="37"/>
        <v>16839.584782685335</v>
      </c>
      <c r="Z385" s="2">
        <f>SUM(Y379:Y385)/ SUM(E379:E385)</f>
        <v>0.15761122140360409</v>
      </c>
      <c r="AA385" s="2">
        <f t="shared" si="38"/>
        <v>6.5287904996783941E-2</v>
      </c>
    </row>
    <row r="386" spans="1:27" x14ac:dyDescent="0.35">
      <c r="A386" s="2">
        <v>2011</v>
      </c>
      <c r="B386" s="2" t="s">
        <v>32</v>
      </c>
      <c r="C386" s="2" t="s">
        <v>31</v>
      </c>
      <c r="D386" s="2" t="s">
        <v>30</v>
      </c>
      <c r="E386" s="2">
        <v>262205</v>
      </c>
      <c r="F386" s="2">
        <v>1709767</v>
      </c>
      <c r="G386" s="2">
        <f t="shared" si="39"/>
        <v>0.15335715334311634</v>
      </c>
      <c r="I386" s="2">
        <v>2011</v>
      </c>
      <c r="J386" s="2" t="s">
        <v>32</v>
      </c>
      <c r="K386" s="2" t="s">
        <v>31</v>
      </c>
      <c r="L386" s="2" t="s">
        <v>30</v>
      </c>
      <c r="M386" s="2" t="s">
        <v>23</v>
      </c>
      <c r="N386" s="2">
        <v>8053</v>
      </c>
      <c r="O386" s="2">
        <v>1709767</v>
      </c>
      <c r="P386" s="2">
        <f t="shared" si="41"/>
        <v>4.7099984968712105</v>
      </c>
      <c r="R386" s="2">
        <f t="shared" si="35"/>
        <v>254152</v>
      </c>
      <c r="S386" s="2">
        <v>1.24</v>
      </c>
      <c r="T386" s="2">
        <v>0.87</v>
      </c>
      <c r="U386" s="2">
        <v>1.6E-2</v>
      </c>
      <c r="W386" s="2">
        <f t="shared" si="36"/>
        <v>0.73673027691543513</v>
      </c>
      <c r="X386" s="2">
        <f t="shared" si="40"/>
        <v>5.400687362964586E-2</v>
      </c>
      <c r="Y386" s="2">
        <f t="shared" si="37"/>
        <v>19658.843866721756</v>
      </c>
      <c r="Z386" s="2">
        <f>SUM(Y379:Y386)/ SUM(E379:E386)</f>
        <v>0.13487241240928022</v>
      </c>
      <c r="AA386" s="2">
        <f t="shared" si="38"/>
        <v>0.14185918673905756</v>
      </c>
    </row>
    <row r="387" spans="1:27" x14ac:dyDescent="0.35">
      <c r="A387" s="2">
        <v>2012</v>
      </c>
      <c r="B387" s="2" t="s">
        <v>20</v>
      </c>
      <c r="C387" s="2" t="s">
        <v>21</v>
      </c>
      <c r="D387" s="2" t="s">
        <v>22</v>
      </c>
      <c r="E387" s="2">
        <v>8555</v>
      </c>
      <c r="F387" s="2">
        <v>1525453</v>
      </c>
      <c r="G387" s="2">
        <f t="shared" si="39"/>
        <v>5.6081701632236455E-3</v>
      </c>
      <c r="I387" s="2">
        <v>2012</v>
      </c>
      <c r="J387" s="2" t="s">
        <v>20</v>
      </c>
      <c r="K387" s="2" t="s">
        <v>21</v>
      </c>
      <c r="L387" s="2" t="s">
        <v>22</v>
      </c>
      <c r="M387" s="2" t="s">
        <v>23</v>
      </c>
      <c r="N387" s="2">
        <v>574</v>
      </c>
      <c r="O387" s="2">
        <v>1525453</v>
      </c>
      <c r="P387" s="2">
        <f t="shared" si="41"/>
        <v>0.37628166846176186</v>
      </c>
      <c r="R387" s="2">
        <f t="shared" ref="R387:R450" si="42">E387-N387</f>
        <v>7981</v>
      </c>
      <c r="S387" s="2">
        <v>0.11</v>
      </c>
      <c r="T387" s="2">
        <v>0.06</v>
      </c>
      <c r="U387" s="2">
        <v>0.20699999999999999</v>
      </c>
      <c r="W387" s="2">
        <f t="shared" ref="W387:W450" si="43">(P387-S387)/(P387)</f>
        <v>0.70766580139372826</v>
      </c>
      <c r="X387" s="2">
        <f t="shared" si="40"/>
        <v>5.3628712444794051E-2</v>
      </c>
      <c r="Y387" s="2">
        <f t="shared" ref="Y387:Y450" si="44">N387*W387+R387*X387</f>
        <v>834.21092402190129</v>
      </c>
      <c r="Z387" s="2"/>
      <c r="AA387" s="2">
        <f t="shared" ref="AA387:AA450" si="45">(E387-Y387)/F387</f>
        <v>5.0613090511330725E-3</v>
      </c>
    </row>
    <row r="388" spans="1:27" x14ac:dyDescent="0.35">
      <c r="A388" s="2">
        <v>2012</v>
      </c>
      <c r="B388" s="2" t="s">
        <v>20</v>
      </c>
      <c r="C388" s="2" t="s">
        <v>21</v>
      </c>
      <c r="D388" s="2" t="s">
        <v>24</v>
      </c>
      <c r="E388" s="2">
        <v>10927</v>
      </c>
      <c r="F388" s="2">
        <v>1342225</v>
      </c>
      <c r="G388" s="2">
        <f t="shared" ref="G388:G451" si="46">E388/F388</f>
        <v>8.1409599731788636E-3</v>
      </c>
      <c r="I388" s="2">
        <v>2012</v>
      </c>
      <c r="J388" s="2" t="s">
        <v>20</v>
      </c>
      <c r="K388" s="2" t="s">
        <v>21</v>
      </c>
      <c r="L388" s="2" t="s">
        <v>24</v>
      </c>
      <c r="M388" s="2" t="s">
        <v>23</v>
      </c>
      <c r="N388" s="2">
        <v>814</v>
      </c>
      <c r="O388" s="2">
        <v>1342225</v>
      </c>
      <c r="P388" s="2">
        <f t="shared" si="41"/>
        <v>0.60645569856022652</v>
      </c>
      <c r="R388" s="2">
        <f t="shared" si="42"/>
        <v>10113</v>
      </c>
      <c r="S388" s="2">
        <v>0.13</v>
      </c>
      <c r="T388" s="2">
        <v>7.0000000000000007E-2</v>
      </c>
      <c r="U388" s="2">
        <v>0.17499999999999999</v>
      </c>
      <c r="W388" s="2">
        <f t="shared" si="43"/>
        <v>0.78563974201474207</v>
      </c>
      <c r="X388" s="2">
        <f t="shared" ref="X388:X451" si="47">(EXP(U388*P388)-EXP(U388*S388))/(EXP(U388*VALUE(P388)))</f>
        <v>7.999828724267502E-2</v>
      </c>
      <c r="Y388" s="2">
        <f t="shared" si="44"/>
        <v>1448.5334288851725</v>
      </c>
      <c r="Z388" s="2"/>
      <c r="AA388" s="2">
        <f t="shared" si="45"/>
        <v>7.0617568374265333E-3</v>
      </c>
    </row>
    <row r="389" spans="1:27" x14ac:dyDescent="0.35">
      <c r="A389" s="2">
        <v>2012</v>
      </c>
      <c r="B389" s="2" t="s">
        <v>20</v>
      </c>
      <c r="C389" s="2" t="s">
        <v>21</v>
      </c>
      <c r="D389" s="2" t="s">
        <v>25</v>
      </c>
      <c r="E389" s="2">
        <v>12069</v>
      </c>
      <c r="F389" s="2">
        <v>1077411</v>
      </c>
      <c r="G389" s="2">
        <f t="shared" si="46"/>
        <v>1.1201853331736913E-2</v>
      </c>
      <c r="I389" s="2">
        <v>2012</v>
      </c>
      <c r="J389" s="2" t="s">
        <v>20</v>
      </c>
      <c r="K389" s="2" t="s">
        <v>21</v>
      </c>
      <c r="L389" s="2" t="s">
        <v>25</v>
      </c>
      <c r="M389" s="2" t="s">
        <v>23</v>
      </c>
      <c r="N389" s="2">
        <v>905</v>
      </c>
      <c r="O389" s="2">
        <v>1077411</v>
      </c>
      <c r="P389" s="2">
        <f t="shared" ref="P389:P452" si="48">N389/O389*1000</f>
        <v>0.83997657347103383</v>
      </c>
      <c r="R389" s="2">
        <f t="shared" si="42"/>
        <v>11164</v>
      </c>
      <c r="S389" s="2">
        <v>0.2</v>
      </c>
      <c r="T389" s="2">
        <v>0.12</v>
      </c>
      <c r="U389" s="2">
        <v>8.6999999999999994E-2</v>
      </c>
      <c r="W389" s="2">
        <f t="shared" si="43"/>
        <v>0.76189812154696135</v>
      </c>
      <c r="X389" s="2">
        <f t="shared" si="47"/>
        <v>5.4156315439715927E-2</v>
      </c>
      <c r="Y389" s="2">
        <f t="shared" si="44"/>
        <v>1294.1189055689886</v>
      </c>
      <c r="Z389" s="2"/>
      <c r="AA389" s="2">
        <f t="shared" si="45"/>
        <v>1.0000715691997772E-2</v>
      </c>
    </row>
    <row r="390" spans="1:27" x14ac:dyDescent="0.35">
      <c r="A390" s="2">
        <v>2012</v>
      </c>
      <c r="B390" s="2" t="s">
        <v>20</v>
      </c>
      <c r="C390" s="2" t="s">
        <v>21</v>
      </c>
      <c r="D390" s="2" t="s">
        <v>26</v>
      </c>
      <c r="E390" s="2">
        <v>11900</v>
      </c>
      <c r="F390" s="2">
        <v>755308</v>
      </c>
      <c r="G390" s="2">
        <f t="shared" si="46"/>
        <v>1.5755162132534011E-2</v>
      </c>
      <c r="I390" s="2">
        <v>2012</v>
      </c>
      <c r="J390" s="2" t="s">
        <v>20</v>
      </c>
      <c r="K390" s="2" t="s">
        <v>21</v>
      </c>
      <c r="L390" s="2" t="s">
        <v>26</v>
      </c>
      <c r="M390" s="2" t="s">
        <v>23</v>
      </c>
      <c r="N390" s="2">
        <v>999</v>
      </c>
      <c r="O390" s="2">
        <v>755308</v>
      </c>
      <c r="P390" s="2">
        <f t="shared" si="48"/>
        <v>1.3226392412102084</v>
      </c>
      <c r="R390" s="2">
        <f t="shared" si="42"/>
        <v>10901</v>
      </c>
      <c r="S390" s="2">
        <v>0.25</v>
      </c>
      <c r="T390" s="2">
        <v>0.17</v>
      </c>
      <c r="U390" s="2">
        <v>8.5000000000000006E-2</v>
      </c>
      <c r="W390" s="2">
        <f t="shared" si="43"/>
        <v>0.81098398398398397</v>
      </c>
      <c r="X390" s="2">
        <f t="shared" si="47"/>
        <v>8.7141446628684005E-2</v>
      </c>
      <c r="Y390" s="2">
        <f t="shared" si="44"/>
        <v>1760.1019096992843</v>
      </c>
      <c r="Z390" s="2"/>
      <c r="AA390" s="2">
        <f t="shared" si="45"/>
        <v>1.3424851968072251E-2</v>
      </c>
    </row>
    <row r="391" spans="1:27" x14ac:dyDescent="0.35">
      <c r="A391" s="2">
        <v>2012</v>
      </c>
      <c r="B391" s="2" t="s">
        <v>20</v>
      </c>
      <c r="C391" s="2" t="s">
        <v>21</v>
      </c>
      <c r="D391" s="2" t="s">
        <v>27</v>
      </c>
      <c r="E391" s="2">
        <v>13133</v>
      </c>
      <c r="F391" s="2">
        <v>549368</v>
      </c>
      <c r="G391" s="2">
        <f t="shared" si="46"/>
        <v>2.3905651585094143E-2</v>
      </c>
      <c r="I391" s="2">
        <v>2012</v>
      </c>
      <c r="J391" s="2" t="s">
        <v>20</v>
      </c>
      <c r="K391" s="2" t="s">
        <v>21</v>
      </c>
      <c r="L391" s="2" t="s">
        <v>27</v>
      </c>
      <c r="M391" s="2" t="s">
        <v>23</v>
      </c>
      <c r="N391" s="2">
        <v>1065</v>
      </c>
      <c r="O391" s="2">
        <v>549368</v>
      </c>
      <c r="P391" s="2">
        <f t="shared" si="48"/>
        <v>1.9385912539499937</v>
      </c>
      <c r="R391" s="2">
        <f t="shared" si="42"/>
        <v>12068</v>
      </c>
      <c r="S391" s="2">
        <v>0.34</v>
      </c>
      <c r="T391" s="2">
        <v>0.31</v>
      </c>
      <c r="U391" s="2">
        <v>6.9000000000000006E-2</v>
      </c>
      <c r="W391" s="2">
        <f t="shared" si="43"/>
        <v>0.82461491079812199</v>
      </c>
      <c r="X391" s="2">
        <f t="shared" si="47"/>
        <v>0.10443707910096024</v>
      </c>
      <c r="Y391" s="2">
        <f t="shared" si="44"/>
        <v>2138.5615505903879</v>
      </c>
      <c r="Z391" s="2"/>
      <c r="AA391" s="2">
        <f t="shared" si="45"/>
        <v>2.0012884713724883E-2</v>
      </c>
    </row>
    <row r="392" spans="1:27" x14ac:dyDescent="0.35">
      <c r="A392" s="2">
        <v>2012</v>
      </c>
      <c r="B392" s="2" t="s">
        <v>20</v>
      </c>
      <c r="C392" s="2" t="s">
        <v>21</v>
      </c>
      <c r="D392" s="2" t="s">
        <v>28</v>
      </c>
      <c r="E392" s="2">
        <v>14599</v>
      </c>
      <c r="F392" s="2">
        <v>412560</v>
      </c>
      <c r="G392" s="2">
        <f t="shared" si="46"/>
        <v>3.5386368043436103E-2</v>
      </c>
      <c r="I392" s="2">
        <v>2012</v>
      </c>
      <c r="J392" s="2" t="s">
        <v>20</v>
      </c>
      <c r="K392" s="2" t="s">
        <v>21</v>
      </c>
      <c r="L392" s="2" t="s">
        <v>28</v>
      </c>
      <c r="M392" s="2" t="s">
        <v>23</v>
      </c>
      <c r="N392" s="2">
        <v>949</v>
      </c>
      <c r="O392" s="2">
        <v>412560</v>
      </c>
      <c r="P392" s="2">
        <f t="shared" si="48"/>
        <v>2.3002714756641458</v>
      </c>
      <c r="R392" s="2">
        <f t="shared" si="42"/>
        <v>13650</v>
      </c>
      <c r="S392" s="2">
        <v>0.43</v>
      </c>
      <c r="T392" s="2">
        <v>0.33</v>
      </c>
      <c r="U392" s="2">
        <v>5.6000000000000001E-2</v>
      </c>
      <c r="W392" s="2">
        <f t="shared" si="43"/>
        <v>0.81306554267650155</v>
      </c>
      <c r="X392" s="2">
        <f t="shared" si="47"/>
        <v>9.9437042287379096E-2</v>
      </c>
      <c r="Y392" s="2">
        <f t="shared" si="44"/>
        <v>2128.9148272227249</v>
      </c>
      <c r="Z392" s="2"/>
      <c r="AA392" s="2">
        <f t="shared" si="45"/>
        <v>3.0226112984238111E-2</v>
      </c>
    </row>
    <row r="393" spans="1:27" x14ac:dyDescent="0.35">
      <c r="A393" s="2">
        <v>2012</v>
      </c>
      <c r="B393" s="2" t="s">
        <v>20</v>
      </c>
      <c r="C393" s="2" t="s">
        <v>21</v>
      </c>
      <c r="D393" s="2" t="s">
        <v>29</v>
      </c>
      <c r="E393" s="2">
        <v>16440</v>
      </c>
      <c r="F393" s="2">
        <v>293509</v>
      </c>
      <c r="G393" s="2">
        <f t="shared" si="46"/>
        <v>5.6011911048724231E-2</v>
      </c>
      <c r="I393" s="2">
        <v>2012</v>
      </c>
      <c r="J393" s="2" t="s">
        <v>20</v>
      </c>
      <c r="K393" s="2" t="s">
        <v>21</v>
      </c>
      <c r="L393" s="2" t="s">
        <v>29</v>
      </c>
      <c r="M393" s="2" t="s">
        <v>23</v>
      </c>
      <c r="N393" s="2">
        <v>744</v>
      </c>
      <c r="O393" s="2">
        <v>293509</v>
      </c>
      <c r="P393" s="2">
        <f t="shared" si="48"/>
        <v>2.5348456095043082</v>
      </c>
      <c r="R393" s="2">
        <f t="shared" si="42"/>
        <v>15696</v>
      </c>
      <c r="S393" s="2">
        <v>0.85</v>
      </c>
      <c r="T393" s="2">
        <v>0.57999999999999996</v>
      </c>
      <c r="U393" s="2">
        <v>3.9E-2</v>
      </c>
      <c r="W393" s="2">
        <f t="shared" si="43"/>
        <v>0.66467385752688168</v>
      </c>
      <c r="X393" s="2">
        <f t="shared" si="47"/>
        <v>6.3596662107561319E-2</v>
      </c>
      <c r="Y393" s="2">
        <f t="shared" si="44"/>
        <v>1492.7305584402825</v>
      </c>
      <c r="Z393" s="2">
        <f>SUM(Y387:Y393)/ SUM(E387:E393)</f>
        <v>0.12664679484186503</v>
      </c>
      <c r="AA393" s="2">
        <f t="shared" si="45"/>
        <v>5.0926102577977909E-2</v>
      </c>
    </row>
    <row r="394" spans="1:27" x14ac:dyDescent="0.35">
      <c r="A394" s="2">
        <v>2012</v>
      </c>
      <c r="B394" s="2" t="s">
        <v>20</v>
      </c>
      <c r="C394" s="2" t="s">
        <v>21</v>
      </c>
      <c r="D394" s="2" t="s">
        <v>30</v>
      </c>
      <c r="E394" s="2">
        <v>37332</v>
      </c>
      <c r="F394" s="2">
        <v>307270</v>
      </c>
      <c r="G394" s="2">
        <f t="shared" si="46"/>
        <v>0.12149575292088391</v>
      </c>
      <c r="I394" s="2">
        <v>2012</v>
      </c>
      <c r="J394" s="2" t="s">
        <v>20</v>
      </c>
      <c r="K394" s="2" t="s">
        <v>21</v>
      </c>
      <c r="L394" s="2" t="s">
        <v>30</v>
      </c>
      <c r="M394" s="2" t="s">
        <v>23</v>
      </c>
      <c r="N394" s="2">
        <v>649</v>
      </c>
      <c r="O394" s="2">
        <v>307270</v>
      </c>
      <c r="P394" s="2">
        <f t="shared" si="48"/>
        <v>2.112148924398737</v>
      </c>
      <c r="R394" s="2">
        <f t="shared" si="42"/>
        <v>36683</v>
      </c>
      <c r="S394" s="2">
        <v>0.89</v>
      </c>
      <c r="T394" s="2">
        <v>0.61</v>
      </c>
      <c r="U394" s="2">
        <v>3.9E-2</v>
      </c>
      <c r="W394" s="2">
        <f t="shared" si="43"/>
        <v>0.57862819722650216</v>
      </c>
      <c r="X394" s="2">
        <f t="shared" si="47"/>
        <v>4.6545723147462567E-2</v>
      </c>
      <c r="Y394" s="2">
        <f t="shared" si="44"/>
        <v>2082.9664622183691</v>
      </c>
      <c r="Z394" s="2">
        <f>SUM(Y387:Y394)/ SUM(E387:E394)</f>
        <v>0.10547908100233773</v>
      </c>
      <c r="AA394" s="2">
        <f t="shared" si="45"/>
        <v>0.11471680781651847</v>
      </c>
    </row>
    <row r="395" spans="1:27" x14ac:dyDescent="0.35">
      <c r="A395" s="2">
        <v>2012</v>
      </c>
      <c r="B395" s="2" t="s">
        <v>20</v>
      </c>
      <c r="C395" s="2" t="s">
        <v>31</v>
      </c>
      <c r="D395" s="2" t="s">
        <v>22</v>
      </c>
      <c r="E395" s="2">
        <v>33080</v>
      </c>
      <c r="F395" s="2">
        <v>9226498</v>
      </c>
      <c r="G395" s="2">
        <f t="shared" si="46"/>
        <v>3.5853256566034048E-3</v>
      </c>
      <c r="I395" s="2">
        <v>2012</v>
      </c>
      <c r="J395" s="2" t="s">
        <v>20</v>
      </c>
      <c r="K395" s="2" t="s">
        <v>31</v>
      </c>
      <c r="L395" s="2" t="s">
        <v>22</v>
      </c>
      <c r="M395" s="2" t="s">
        <v>23</v>
      </c>
      <c r="N395" s="2">
        <v>2860</v>
      </c>
      <c r="O395" s="2">
        <v>9226498</v>
      </c>
      <c r="P395" s="2">
        <f t="shared" si="48"/>
        <v>0.30997676474866198</v>
      </c>
      <c r="R395" s="2">
        <f t="shared" si="42"/>
        <v>30220</v>
      </c>
      <c r="S395" s="2">
        <v>0.11</v>
      </c>
      <c r="T395" s="2">
        <v>0.06</v>
      </c>
      <c r="U395" s="2">
        <v>0.20699999999999999</v>
      </c>
      <c r="W395" s="2">
        <f t="shared" si="43"/>
        <v>0.64513469230769238</v>
      </c>
      <c r="X395" s="2">
        <f t="shared" si="47"/>
        <v>4.0550110275902294E-2</v>
      </c>
      <c r="Y395" s="2">
        <f t="shared" si="44"/>
        <v>3070.5095525377674</v>
      </c>
      <c r="Z395" s="2"/>
      <c r="AA395" s="2">
        <f t="shared" si="45"/>
        <v>3.2525331330979781E-3</v>
      </c>
    </row>
    <row r="396" spans="1:27" x14ac:dyDescent="0.35">
      <c r="A396" s="2">
        <v>2012</v>
      </c>
      <c r="B396" s="2" t="s">
        <v>20</v>
      </c>
      <c r="C396" s="2" t="s">
        <v>31</v>
      </c>
      <c r="D396" s="2" t="s">
        <v>24</v>
      </c>
      <c r="E396" s="2">
        <v>44379</v>
      </c>
      <c r="F396" s="2">
        <v>8692742</v>
      </c>
      <c r="G396" s="2">
        <f t="shared" si="46"/>
        <v>5.1052935886052985E-3</v>
      </c>
      <c r="I396" s="2">
        <v>2012</v>
      </c>
      <c r="J396" s="2" t="s">
        <v>20</v>
      </c>
      <c r="K396" s="2" t="s">
        <v>31</v>
      </c>
      <c r="L396" s="2" t="s">
        <v>24</v>
      </c>
      <c r="M396" s="2" t="s">
        <v>23</v>
      </c>
      <c r="N396" s="2">
        <v>4633</v>
      </c>
      <c r="O396" s="2">
        <v>8692742</v>
      </c>
      <c r="P396" s="2">
        <f t="shared" si="48"/>
        <v>0.53297337019780411</v>
      </c>
      <c r="R396" s="2">
        <f t="shared" si="42"/>
        <v>39746</v>
      </c>
      <c r="S396" s="2">
        <v>0.13</v>
      </c>
      <c r="T396" s="2">
        <v>7.0000000000000007E-2</v>
      </c>
      <c r="U396" s="2">
        <v>0.17499999999999999</v>
      </c>
      <c r="W396" s="2">
        <f t="shared" si="43"/>
        <v>0.75608537448737323</v>
      </c>
      <c r="X396" s="2">
        <f t="shared" si="47"/>
        <v>6.8091215490927767E-2</v>
      </c>
      <c r="Y396" s="2">
        <f t="shared" si="44"/>
        <v>6209.2969909024159</v>
      </c>
      <c r="Z396" s="2"/>
      <c r="AA396" s="2">
        <f t="shared" si="45"/>
        <v>4.3909853771223837E-3</v>
      </c>
    </row>
    <row r="397" spans="1:27" x14ac:dyDescent="0.35">
      <c r="A397" s="2">
        <v>2012</v>
      </c>
      <c r="B397" s="2" t="s">
        <v>20</v>
      </c>
      <c r="C397" s="2" t="s">
        <v>31</v>
      </c>
      <c r="D397" s="2" t="s">
        <v>25</v>
      </c>
      <c r="E397" s="2">
        <v>57019</v>
      </c>
      <c r="F397" s="2">
        <v>7647370</v>
      </c>
      <c r="G397" s="2">
        <f t="shared" si="46"/>
        <v>7.4560273662710183E-3</v>
      </c>
      <c r="I397" s="2">
        <v>2012</v>
      </c>
      <c r="J397" s="2" t="s">
        <v>20</v>
      </c>
      <c r="K397" s="2" t="s">
        <v>31</v>
      </c>
      <c r="L397" s="2" t="s">
        <v>25</v>
      </c>
      <c r="M397" s="2" t="s">
        <v>23</v>
      </c>
      <c r="N397" s="2">
        <v>6478</v>
      </c>
      <c r="O397" s="2">
        <v>7647370</v>
      </c>
      <c r="P397" s="2">
        <f t="shared" si="48"/>
        <v>0.84708860693284094</v>
      </c>
      <c r="R397" s="2">
        <f t="shared" si="42"/>
        <v>50541</v>
      </c>
      <c r="S397" s="2">
        <v>0.2</v>
      </c>
      <c r="T397" s="2">
        <v>0.12</v>
      </c>
      <c r="U397" s="2">
        <v>8.6999999999999994E-2</v>
      </c>
      <c r="W397" s="2">
        <f t="shared" si="43"/>
        <v>0.76389719049089233</v>
      </c>
      <c r="X397" s="2">
        <f t="shared" si="47"/>
        <v>5.4741372278272714E-2</v>
      </c>
      <c r="Y397" s="2">
        <f t="shared" si="44"/>
        <v>7715.2096963161821</v>
      </c>
      <c r="Z397" s="2"/>
      <c r="AA397" s="2">
        <f t="shared" si="45"/>
        <v>6.4471563823489406E-3</v>
      </c>
    </row>
    <row r="398" spans="1:27" x14ac:dyDescent="0.35">
      <c r="A398" s="2">
        <v>2012</v>
      </c>
      <c r="B398" s="2" t="s">
        <v>20</v>
      </c>
      <c r="C398" s="2" t="s">
        <v>31</v>
      </c>
      <c r="D398" s="2" t="s">
        <v>26</v>
      </c>
      <c r="E398" s="2">
        <v>72076</v>
      </c>
      <c r="F398" s="2">
        <v>6224307</v>
      </c>
      <c r="G398" s="2">
        <f t="shared" si="46"/>
        <v>1.1579763016187987E-2</v>
      </c>
      <c r="I398" s="2">
        <v>2012</v>
      </c>
      <c r="J398" s="2" t="s">
        <v>20</v>
      </c>
      <c r="K398" s="2" t="s">
        <v>31</v>
      </c>
      <c r="L398" s="2" t="s">
        <v>26</v>
      </c>
      <c r="M398" s="2" t="s">
        <v>23</v>
      </c>
      <c r="N398" s="2">
        <v>8974</v>
      </c>
      <c r="O398" s="2">
        <v>6224307</v>
      </c>
      <c r="P398" s="2">
        <f t="shared" si="48"/>
        <v>1.4417669308406542</v>
      </c>
      <c r="R398" s="2">
        <f t="shared" si="42"/>
        <v>63102</v>
      </c>
      <c r="S398" s="2">
        <v>0.25</v>
      </c>
      <c r="T398" s="2">
        <v>0.17</v>
      </c>
      <c r="U398" s="2">
        <v>8.5000000000000006E-2</v>
      </c>
      <c r="W398" s="2">
        <f t="shared" si="43"/>
        <v>0.82660165478047698</v>
      </c>
      <c r="X398" s="2">
        <f t="shared" si="47"/>
        <v>9.6338277252919199E-2</v>
      </c>
      <c r="Y398" s="2">
        <f t="shared" si="44"/>
        <v>13497.061221213709</v>
      </c>
      <c r="Z398" s="2"/>
      <c r="AA398" s="2">
        <f t="shared" si="45"/>
        <v>9.4113190076881327E-3</v>
      </c>
    </row>
    <row r="399" spans="1:27" x14ac:dyDescent="0.35">
      <c r="A399" s="2">
        <v>2012</v>
      </c>
      <c r="B399" s="2" t="s">
        <v>20</v>
      </c>
      <c r="C399" s="2" t="s">
        <v>31</v>
      </c>
      <c r="D399" s="2" t="s">
        <v>27</v>
      </c>
      <c r="E399" s="2">
        <v>84744</v>
      </c>
      <c r="F399" s="2">
        <v>4584451</v>
      </c>
      <c r="G399" s="2">
        <f t="shared" si="46"/>
        <v>1.8485092326213107E-2</v>
      </c>
      <c r="I399" s="2">
        <v>2012</v>
      </c>
      <c r="J399" s="2" t="s">
        <v>20</v>
      </c>
      <c r="K399" s="2" t="s">
        <v>31</v>
      </c>
      <c r="L399" s="2" t="s">
        <v>27</v>
      </c>
      <c r="M399" s="2" t="s">
        <v>23</v>
      </c>
      <c r="N399" s="2">
        <v>9865</v>
      </c>
      <c r="O399" s="2">
        <v>4584451</v>
      </c>
      <c r="P399" s="2">
        <f t="shared" si="48"/>
        <v>2.1518389006666232</v>
      </c>
      <c r="R399" s="2">
        <f t="shared" si="42"/>
        <v>74879</v>
      </c>
      <c r="S399" s="2">
        <v>0.34</v>
      </c>
      <c r="T399" s="2">
        <v>0.31</v>
      </c>
      <c r="U399" s="2">
        <v>6.9000000000000006E-2</v>
      </c>
      <c r="W399" s="2">
        <f t="shared" si="43"/>
        <v>0.84199560669031925</v>
      </c>
      <c r="X399" s="2">
        <f t="shared" si="47"/>
        <v>0.11751799749616182</v>
      </c>
      <c r="Y399" s="2">
        <f t="shared" si="44"/>
        <v>17105.916794515098</v>
      </c>
      <c r="Z399" s="2"/>
      <c r="AA399" s="2">
        <f t="shared" si="45"/>
        <v>1.4753802190378935E-2</v>
      </c>
    </row>
    <row r="400" spans="1:27" x14ac:dyDescent="0.35">
      <c r="A400" s="2">
        <v>2012</v>
      </c>
      <c r="B400" s="2" t="s">
        <v>20</v>
      </c>
      <c r="C400" s="2" t="s">
        <v>31</v>
      </c>
      <c r="D400" s="2" t="s">
        <v>28</v>
      </c>
      <c r="E400" s="2">
        <v>111241</v>
      </c>
      <c r="F400" s="2">
        <v>3584479</v>
      </c>
      <c r="G400" s="2">
        <f t="shared" si="46"/>
        <v>3.103407775579101E-2</v>
      </c>
      <c r="I400" s="2">
        <v>2012</v>
      </c>
      <c r="J400" s="2" t="s">
        <v>20</v>
      </c>
      <c r="K400" s="2" t="s">
        <v>31</v>
      </c>
      <c r="L400" s="2" t="s">
        <v>28</v>
      </c>
      <c r="M400" s="2" t="s">
        <v>23</v>
      </c>
      <c r="N400" s="2">
        <v>9726</v>
      </c>
      <c r="O400" s="2">
        <v>3584479</v>
      </c>
      <c r="P400" s="2">
        <f t="shared" si="48"/>
        <v>2.7133650385453505</v>
      </c>
      <c r="R400" s="2">
        <f t="shared" si="42"/>
        <v>101515</v>
      </c>
      <c r="S400" s="2">
        <v>0.43</v>
      </c>
      <c r="T400" s="2">
        <v>0.33</v>
      </c>
      <c r="U400" s="2">
        <v>5.6000000000000001E-2</v>
      </c>
      <c r="W400" s="2">
        <f t="shared" si="43"/>
        <v>0.84152519329631903</v>
      </c>
      <c r="X400" s="2">
        <f t="shared" si="47"/>
        <v>0.12003086162964417</v>
      </c>
      <c r="Y400" s="2">
        <f t="shared" si="44"/>
        <v>20369.606948333327</v>
      </c>
      <c r="Z400" s="2"/>
      <c r="AA400" s="2">
        <f t="shared" si="45"/>
        <v>2.5351353167829042E-2</v>
      </c>
    </row>
    <row r="401" spans="1:27" x14ac:dyDescent="0.35">
      <c r="A401" s="2">
        <v>2012</v>
      </c>
      <c r="B401" s="2" t="s">
        <v>20</v>
      </c>
      <c r="C401" s="2" t="s">
        <v>31</v>
      </c>
      <c r="D401" s="2" t="s">
        <v>29</v>
      </c>
      <c r="E401" s="2">
        <v>159059</v>
      </c>
      <c r="F401" s="2">
        <v>2991162</v>
      </c>
      <c r="G401" s="2">
        <f t="shared" si="46"/>
        <v>5.3176324117516868E-2</v>
      </c>
      <c r="I401" s="2">
        <v>2012</v>
      </c>
      <c r="J401" s="2" t="s">
        <v>20</v>
      </c>
      <c r="K401" s="2" t="s">
        <v>31</v>
      </c>
      <c r="L401" s="2" t="s">
        <v>29</v>
      </c>
      <c r="M401" s="2" t="s">
        <v>23</v>
      </c>
      <c r="N401" s="2">
        <v>8732</v>
      </c>
      <c r="O401" s="2">
        <v>2991162</v>
      </c>
      <c r="P401" s="2">
        <f t="shared" si="48"/>
        <v>2.9192668267382373</v>
      </c>
      <c r="R401" s="2">
        <f t="shared" si="42"/>
        <v>150327</v>
      </c>
      <c r="S401" s="2">
        <v>0.85</v>
      </c>
      <c r="T401" s="2">
        <v>0.57999999999999996</v>
      </c>
      <c r="U401" s="2">
        <v>3.9E-2</v>
      </c>
      <c r="W401" s="2">
        <f t="shared" si="43"/>
        <v>0.70883100091617035</v>
      </c>
      <c r="X401" s="2">
        <f t="shared" si="47"/>
        <v>7.7530906161517643E-2</v>
      </c>
      <c r="Y401" s="2">
        <f t="shared" si="44"/>
        <v>17844.500830542464</v>
      </c>
      <c r="Z401" s="2">
        <f>SUM(Y395:Y401)/ SUM(E395:E401)</f>
        <v>0.15279987114334623</v>
      </c>
      <c r="AA401" s="2">
        <f t="shared" si="45"/>
        <v>4.7210582098013258E-2</v>
      </c>
    </row>
    <row r="402" spans="1:27" x14ac:dyDescent="0.35">
      <c r="A402" s="2">
        <v>2012</v>
      </c>
      <c r="B402" s="2" t="s">
        <v>20</v>
      </c>
      <c r="C402" s="2" t="s">
        <v>31</v>
      </c>
      <c r="D402" s="2" t="s">
        <v>30</v>
      </c>
      <c r="E402" s="2">
        <v>462820</v>
      </c>
      <c r="F402" s="2">
        <v>3484596</v>
      </c>
      <c r="G402" s="2">
        <f t="shared" si="46"/>
        <v>0.13281884040502831</v>
      </c>
      <c r="I402" s="2">
        <v>2012</v>
      </c>
      <c r="J402" s="2" t="s">
        <v>20</v>
      </c>
      <c r="K402" s="2" t="s">
        <v>31</v>
      </c>
      <c r="L402" s="2" t="s">
        <v>30</v>
      </c>
      <c r="M402" s="2" t="s">
        <v>23</v>
      </c>
      <c r="N402" s="2">
        <v>8870</v>
      </c>
      <c r="O402" s="2">
        <v>3484596</v>
      </c>
      <c r="P402" s="2">
        <f t="shared" si="48"/>
        <v>2.545488774021436</v>
      </c>
      <c r="R402" s="2">
        <f t="shared" si="42"/>
        <v>453950</v>
      </c>
      <c r="S402" s="2">
        <v>0.89</v>
      </c>
      <c r="T402" s="2">
        <v>0.61</v>
      </c>
      <c r="U402" s="2">
        <v>3.9E-2</v>
      </c>
      <c r="W402" s="2">
        <f t="shared" si="43"/>
        <v>0.65036184441939116</v>
      </c>
      <c r="X402" s="2">
        <f t="shared" si="47"/>
        <v>6.2523944427901712E-2</v>
      </c>
      <c r="Y402" s="2">
        <f t="shared" si="44"/>
        <v>34151.454133045976</v>
      </c>
      <c r="Z402" s="2">
        <f>SUM(Y395:Y402)/ SUM(E395:E402)</f>
        <v>0.11710410805687418</v>
      </c>
      <c r="AA402" s="2">
        <f t="shared" si="45"/>
        <v>0.1230181478331933</v>
      </c>
    </row>
    <row r="403" spans="1:27" x14ac:dyDescent="0.35">
      <c r="A403" s="2">
        <v>2012</v>
      </c>
      <c r="B403" s="2" t="s">
        <v>32</v>
      </c>
      <c r="C403" s="2" t="s">
        <v>21</v>
      </c>
      <c r="D403" s="2" t="s">
        <v>22</v>
      </c>
      <c r="E403" s="2">
        <v>11643</v>
      </c>
      <c r="F403" s="2">
        <v>1344834</v>
      </c>
      <c r="G403" s="2">
        <f t="shared" si="46"/>
        <v>8.6575740946466251E-3</v>
      </c>
      <c r="I403" s="2">
        <v>2012</v>
      </c>
      <c r="J403" s="2" t="s">
        <v>32</v>
      </c>
      <c r="K403" s="2" t="s">
        <v>21</v>
      </c>
      <c r="L403" s="2" t="s">
        <v>22</v>
      </c>
      <c r="M403" s="2" t="s">
        <v>23</v>
      </c>
      <c r="N403" s="2">
        <v>831</v>
      </c>
      <c r="O403" s="2">
        <v>1344834</v>
      </c>
      <c r="P403" s="2">
        <f t="shared" si="48"/>
        <v>0.61792012991938039</v>
      </c>
      <c r="R403" s="2">
        <f t="shared" si="42"/>
        <v>10812</v>
      </c>
      <c r="S403" s="2">
        <v>0.11</v>
      </c>
      <c r="T403" s="2">
        <v>0.06</v>
      </c>
      <c r="U403" s="2">
        <v>0.29699999999999999</v>
      </c>
      <c r="W403" s="2">
        <f t="shared" si="43"/>
        <v>0.82198346570397118</v>
      </c>
      <c r="X403" s="2">
        <f t="shared" si="47"/>
        <v>0.140025274040877</v>
      </c>
      <c r="Y403" s="2">
        <f t="shared" si="44"/>
        <v>2197.021522929962</v>
      </c>
      <c r="Z403" s="2"/>
      <c r="AA403" s="2">
        <f t="shared" si="45"/>
        <v>7.0238992151224902E-3</v>
      </c>
    </row>
    <row r="404" spans="1:27" x14ac:dyDescent="0.35">
      <c r="A404" s="2">
        <v>2012</v>
      </c>
      <c r="B404" s="2" t="s">
        <v>32</v>
      </c>
      <c r="C404" s="2" t="s">
        <v>21</v>
      </c>
      <c r="D404" s="2" t="s">
        <v>24</v>
      </c>
      <c r="E404" s="2">
        <v>15536</v>
      </c>
      <c r="F404" s="2">
        <v>1145196</v>
      </c>
      <c r="G404" s="2">
        <f t="shared" si="46"/>
        <v>1.3566236696600406E-2</v>
      </c>
      <c r="I404" s="2">
        <v>2012</v>
      </c>
      <c r="J404" s="2" t="s">
        <v>32</v>
      </c>
      <c r="K404" s="2" t="s">
        <v>21</v>
      </c>
      <c r="L404" s="2" t="s">
        <v>24</v>
      </c>
      <c r="M404" s="2" t="s">
        <v>23</v>
      </c>
      <c r="N404" s="2">
        <v>1232</v>
      </c>
      <c r="O404" s="2">
        <v>1145196</v>
      </c>
      <c r="P404" s="2">
        <f t="shared" si="48"/>
        <v>1.075798378618158</v>
      </c>
      <c r="R404" s="2">
        <f t="shared" si="42"/>
        <v>14304</v>
      </c>
      <c r="S404" s="2">
        <v>0.18</v>
      </c>
      <c r="T404" s="2">
        <v>0.05</v>
      </c>
      <c r="U404" s="2">
        <v>0.186</v>
      </c>
      <c r="W404" s="2">
        <f t="shared" si="43"/>
        <v>0.83268240259740267</v>
      </c>
      <c r="X404" s="2">
        <f t="shared" si="47"/>
        <v>0.15347750058937229</v>
      </c>
      <c r="Y404" s="2">
        <f t="shared" si="44"/>
        <v>3221.2068884303812</v>
      </c>
      <c r="Z404" s="2"/>
      <c r="AA404" s="2">
        <f t="shared" si="45"/>
        <v>1.075343706367261E-2</v>
      </c>
    </row>
    <row r="405" spans="1:27" x14ac:dyDescent="0.35">
      <c r="A405" s="2">
        <v>2012</v>
      </c>
      <c r="B405" s="2" t="s">
        <v>32</v>
      </c>
      <c r="C405" s="2" t="s">
        <v>21</v>
      </c>
      <c r="D405" s="2" t="s">
        <v>25</v>
      </c>
      <c r="E405" s="2">
        <v>17126</v>
      </c>
      <c r="F405" s="2">
        <v>876189</v>
      </c>
      <c r="G405" s="2">
        <f t="shared" si="46"/>
        <v>1.9546011191649289E-2</v>
      </c>
      <c r="I405" s="2">
        <v>2012</v>
      </c>
      <c r="J405" s="2" t="s">
        <v>32</v>
      </c>
      <c r="K405" s="2" t="s">
        <v>21</v>
      </c>
      <c r="L405" s="2" t="s">
        <v>25</v>
      </c>
      <c r="M405" s="2" t="s">
        <v>23</v>
      </c>
      <c r="N405" s="2">
        <v>1565</v>
      </c>
      <c r="O405" s="2">
        <v>876189</v>
      </c>
      <c r="P405" s="2">
        <f t="shared" si="48"/>
        <v>1.7861443136127024</v>
      </c>
      <c r="R405" s="2">
        <f t="shared" si="42"/>
        <v>15561</v>
      </c>
      <c r="S405" s="2">
        <v>0.31</v>
      </c>
      <c r="T405" s="2">
        <v>0.12</v>
      </c>
      <c r="U405" s="2">
        <v>0.111</v>
      </c>
      <c r="W405" s="2">
        <f t="shared" si="43"/>
        <v>0.82644179552715658</v>
      </c>
      <c r="X405" s="2">
        <f t="shared" si="47"/>
        <v>0.15113237097273138</v>
      </c>
      <c r="Y405" s="2">
        <f t="shared" si="44"/>
        <v>3645.152234706673</v>
      </c>
      <c r="Z405" s="2"/>
      <c r="AA405" s="2">
        <f t="shared" si="45"/>
        <v>1.5385776088598837E-2</v>
      </c>
    </row>
    <row r="406" spans="1:27" x14ac:dyDescent="0.35">
      <c r="A406" s="2">
        <v>2012</v>
      </c>
      <c r="B406" s="2" t="s">
        <v>32</v>
      </c>
      <c r="C406" s="2" t="s">
        <v>21</v>
      </c>
      <c r="D406" s="2" t="s">
        <v>26</v>
      </c>
      <c r="E406" s="2">
        <v>15428</v>
      </c>
      <c r="F406" s="2">
        <v>584494</v>
      </c>
      <c r="G406" s="2">
        <f t="shared" si="46"/>
        <v>2.6395480535300619E-2</v>
      </c>
      <c r="I406" s="2">
        <v>2012</v>
      </c>
      <c r="J406" s="2" t="s">
        <v>32</v>
      </c>
      <c r="K406" s="2" t="s">
        <v>21</v>
      </c>
      <c r="L406" s="2" t="s">
        <v>26</v>
      </c>
      <c r="M406" s="2" t="s">
        <v>23</v>
      </c>
      <c r="N406" s="2">
        <v>1598</v>
      </c>
      <c r="O406" s="2">
        <v>584494</v>
      </c>
      <c r="P406" s="2">
        <f t="shared" si="48"/>
        <v>2.7339887150253039</v>
      </c>
      <c r="R406" s="2">
        <f t="shared" si="42"/>
        <v>13830</v>
      </c>
      <c r="S406" s="2">
        <v>0.43</v>
      </c>
      <c r="T406" s="2">
        <v>0.22</v>
      </c>
      <c r="U406" s="2">
        <v>7.2999999999999995E-2</v>
      </c>
      <c r="W406" s="2">
        <f t="shared" si="43"/>
        <v>0.84272063829787225</v>
      </c>
      <c r="X406" s="2">
        <f t="shared" si="47"/>
        <v>0.15480776139929184</v>
      </c>
      <c r="Y406" s="2">
        <f t="shared" si="44"/>
        <v>3487.6589201522061</v>
      </c>
      <c r="Z406" s="2"/>
      <c r="AA406" s="2">
        <f t="shared" si="45"/>
        <v>2.0428509240210838E-2</v>
      </c>
    </row>
    <row r="407" spans="1:27" x14ac:dyDescent="0.35">
      <c r="A407" s="2">
        <v>2012</v>
      </c>
      <c r="B407" s="2" t="s">
        <v>32</v>
      </c>
      <c r="C407" s="2" t="s">
        <v>21</v>
      </c>
      <c r="D407" s="2" t="s">
        <v>27</v>
      </c>
      <c r="E407" s="2">
        <v>14690</v>
      </c>
      <c r="F407" s="2">
        <v>394025</v>
      </c>
      <c r="G407" s="2">
        <f t="shared" si="46"/>
        <v>3.7281898356703258E-2</v>
      </c>
      <c r="I407" s="2">
        <v>2012</v>
      </c>
      <c r="J407" s="2" t="s">
        <v>32</v>
      </c>
      <c r="K407" s="2" t="s">
        <v>21</v>
      </c>
      <c r="L407" s="2" t="s">
        <v>27</v>
      </c>
      <c r="M407" s="2" t="s">
        <v>23</v>
      </c>
      <c r="N407" s="2">
        <v>1463</v>
      </c>
      <c r="O407" s="2">
        <v>394025</v>
      </c>
      <c r="P407" s="2">
        <f t="shared" si="48"/>
        <v>3.712962375483789</v>
      </c>
      <c r="R407" s="2">
        <f t="shared" si="42"/>
        <v>13227</v>
      </c>
      <c r="S407" s="2">
        <v>0.63</v>
      </c>
      <c r="T407" s="2">
        <v>0.35</v>
      </c>
      <c r="U407" s="2">
        <v>4.5999999999999999E-2</v>
      </c>
      <c r="W407" s="2">
        <f t="shared" si="43"/>
        <v>0.83032416267942588</v>
      </c>
      <c r="X407" s="2">
        <f t="shared" si="47"/>
        <v>0.13221932018419053</v>
      </c>
      <c r="Y407" s="2">
        <f t="shared" si="44"/>
        <v>2963.629198076288</v>
      </c>
      <c r="Z407" s="2"/>
      <c r="AA407" s="2">
        <f t="shared" si="45"/>
        <v>2.9760474086476019E-2</v>
      </c>
    </row>
    <row r="408" spans="1:27" x14ac:dyDescent="0.35">
      <c r="A408" s="2">
        <v>2012</v>
      </c>
      <c r="B408" s="2" t="s">
        <v>32</v>
      </c>
      <c r="C408" s="2" t="s">
        <v>21</v>
      </c>
      <c r="D408" s="2" t="s">
        <v>28</v>
      </c>
      <c r="E408" s="2">
        <v>14332</v>
      </c>
      <c r="F408" s="2">
        <v>265266</v>
      </c>
      <c r="G408" s="2">
        <f t="shared" si="46"/>
        <v>5.4028786199512943E-2</v>
      </c>
      <c r="I408" s="2">
        <v>2012</v>
      </c>
      <c r="J408" s="2" t="s">
        <v>32</v>
      </c>
      <c r="K408" s="2" t="s">
        <v>21</v>
      </c>
      <c r="L408" s="2" t="s">
        <v>28</v>
      </c>
      <c r="M408" s="2" t="s">
        <v>23</v>
      </c>
      <c r="N408" s="2">
        <v>1199</v>
      </c>
      <c r="O408" s="2">
        <v>265266</v>
      </c>
      <c r="P408" s="2">
        <f t="shared" si="48"/>
        <v>4.5199912540619609</v>
      </c>
      <c r="R408" s="2">
        <f t="shared" si="42"/>
        <v>13133</v>
      </c>
      <c r="S408" s="2">
        <v>0.77</v>
      </c>
      <c r="T408" s="2">
        <v>0.52</v>
      </c>
      <c r="U408" s="2">
        <v>2.7E-2</v>
      </c>
      <c r="W408" s="2">
        <f t="shared" si="43"/>
        <v>0.82964568807339456</v>
      </c>
      <c r="X408" s="2">
        <f t="shared" si="47"/>
        <v>9.6292708725093809E-2</v>
      </c>
      <c r="Y408" s="2">
        <f t="shared" si="44"/>
        <v>2259.3573236866569</v>
      </c>
      <c r="Z408" s="2"/>
      <c r="AA408" s="2">
        <f t="shared" si="45"/>
        <v>4.5511458974438271E-2</v>
      </c>
    </row>
    <row r="409" spans="1:27" x14ac:dyDescent="0.35">
      <c r="A409" s="2">
        <v>2012</v>
      </c>
      <c r="B409" s="2" t="s">
        <v>32</v>
      </c>
      <c r="C409" s="2" t="s">
        <v>21</v>
      </c>
      <c r="D409" s="2" t="s">
        <v>29</v>
      </c>
      <c r="E409" s="2">
        <v>12885</v>
      </c>
      <c r="F409" s="2">
        <v>158887</v>
      </c>
      <c r="G409" s="2">
        <f t="shared" si="46"/>
        <v>8.1095369665233785E-2</v>
      </c>
      <c r="I409" s="2">
        <v>2012</v>
      </c>
      <c r="J409" s="2" t="s">
        <v>32</v>
      </c>
      <c r="K409" s="2" t="s">
        <v>21</v>
      </c>
      <c r="L409" s="2" t="s">
        <v>29</v>
      </c>
      <c r="M409" s="2" t="s">
        <v>23</v>
      </c>
      <c r="N409" s="2">
        <v>899</v>
      </c>
      <c r="O409" s="2">
        <v>158887</v>
      </c>
      <c r="P409" s="2">
        <f t="shared" si="48"/>
        <v>5.658109222277468</v>
      </c>
      <c r="R409" s="2">
        <f t="shared" si="42"/>
        <v>11986</v>
      </c>
      <c r="S409" s="2">
        <v>1</v>
      </c>
      <c r="T409" s="2">
        <v>0.89</v>
      </c>
      <c r="U409" s="2">
        <v>1.6E-2</v>
      </c>
      <c r="W409" s="2">
        <f t="shared" si="43"/>
        <v>0.82326251390433813</v>
      </c>
      <c r="X409" s="2">
        <f t="shared" si="47"/>
        <v>7.1820137434549347E-2</v>
      </c>
      <c r="Y409" s="2">
        <f t="shared" si="44"/>
        <v>1600.9491672905083</v>
      </c>
      <c r="Z409" s="2">
        <f>SUM(Y403:Y409)/ SUM(E403:E409)</f>
        <v>0.19062352671460722</v>
      </c>
      <c r="AA409" s="2">
        <f t="shared" si="45"/>
        <v>7.1019346030257308E-2</v>
      </c>
    </row>
    <row r="410" spans="1:27" x14ac:dyDescent="0.35">
      <c r="A410" s="2">
        <v>2012</v>
      </c>
      <c r="B410" s="2" t="s">
        <v>32</v>
      </c>
      <c r="C410" s="2" t="s">
        <v>21</v>
      </c>
      <c r="D410" s="2" t="s">
        <v>30</v>
      </c>
      <c r="E410" s="2">
        <v>17012</v>
      </c>
      <c r="F410" s="2">
        <v>123493</v>
      </c>
      <c r="G410" s="2">
        <f t="shared" si="46"/>
        <v>0.13775679593175322</v>
      </c>
      <c r="I410" s="2">
        <v>2012</v>
      </c>
      <c r="J410" s="2" t="s">
        <v>32</v>
      </c>
      <c r="K410" s="2" t="s">
        <v>21</v>
      </c>
      <c r="L410" s="2" t="s">
        <v>30</v>
      </c>
      <c r="M410" s="2" t="s">
        <v>23</v>
      </c>
      <c r="N410" s="2">
        <v>599</v>
      </c>
      <c r="O410" s="2">
        <v>123493</v>
      </c>
      <c r="P410" s="2">
        <f t="shared" si="48"/>
        <v>4.8504773549917806</v>
      </c>
      <c r="R410" s="2">
        <f t="shared" si="42"/>
        <v>16413</v>
      </c>
      <c r="S410" s="2">
        <v>1.24</v>
      </c>
      <c r="T410" s="2">
        <v>0.87</v>
      </c>
      <c r="U410" s="2">
        <v>1.6E-2</v>
      </c>
      <c r="W410" s="2">
        <f t="shared" si="43"/>
        <v>0.74435505843071781</v>
      </c>
      <c r="X410" s="2">
        <f t="shared" si="47"/>
        <v>5.6130758395158853E-2</v>
      </c>
      <c r="Y410" s="2">
        <f t="shared" si="44"/>
        <v>1367.1428175397423</v>
      </c>
      <c r="Z410" s="2">
        <f>SUM(Y403:Y410)/ SUM(E403:E410)</f>
        <v>0.17481473614277399</v>
      </c>
      <c r="AA410" s="2">
        <f t="shared" si="45"/>
        <v>0.12668618611953925</v>
      </c>
    </row>
    <row r="411" spans="1:27" x14ac:dyDescent="0.35">
      <c r="A411" s="2">
        <v>2012</v>
      </c>
      <c r="B411" s="2" t="s">
        <v>32</v>
      </c>
      <c r="C411" s="2" t="s">
        <v>31</v>
      </c>
      <c r="D411" s="2" t="s">
        <v>22</v>
      </c>
      <c r="E411" s="2">
        <v>53962</v>
      </c>
      <c r="F411" s="2">
        <v>9070619</v>
      </c>
      <c r="G411" s="2">
        <f t="shared" si="46"/>
        <v>5.9490978509845914E-3</v>
      </c>
      <c r="I411" s="2">
        <v>2012</v>
      </c>
      <c r="J411" s="2" t="s">
        <v>32</v>
      </c>
      <c r="K411" s="2" t="s">
        <v>31</v>
      </c>
      <c r="L411" s="2" t="s">
        <v>22</v>
      </c>
      <c r="M411" s="2" t="s">
        <v>23</v>
      </c>
      <c r="N411" s="2">
        <v>3475</v>
      </c>
      <c r="O411" s="2">
        <v>9070619</v>
      </c>
      <c r="P411" s="2">
        <f t="shared" si="48"/>
        <v>0.38310505600554934</v>
      </c>
      <c r="R411" s="2">
        <f t="shared" si="42"/>
        <v>50487</v>
      </c>
      <c r="S411" s="2">
        <v>0.11</v>
      </c>
      <c r="T411" s="2">
        <v>0.06</v>
      </c>
      <c r="U411" s="2">
        <v>0.29699999999999999</v>
      </c>
      <c r="W411" s="2">
        <f t="shared" si="43"/>
        <v>0.71287249208633097</v>
      </c>
      <c r="X411" s="2">
        <f t="shared" si="47"/>
        <v>7.7909774389485764E-2</v>
      </c>
      <c r="Y411" s="2">
        <f t="shared" si="44"/>
        <v>6410.6626896019679</v>
      </c>
      <c r="Z411" s="2"/>
      <c r="AA411" s="2">
        <f t="shared" si="45"/>
        <v>5.2423475520687211E-3</v>
      </c>
    </row>
    <row r="412" spans="1:27" x14ac:dyDescent="0.35">
      <c r="A412" s="2">
        <v>2012</v>
      </c>
      <c r="B412" s="2" t="s">
        <v>32</v>
      </c>
      <c r="C412" s="2" t="s">
        <v>31</v>
      </c>
      <c r="D412" s="2" t="s">
        <v>24</v>
      </c>
      <c r="E412" s="2">
        <v>73372</v>
      </c>
      <c r="F412" s="2">
        <v>8350306</v>
      </c>
      <c r="G412" s="2">
        <f t="shared" si="46"/>
        <v>8.7867438630392699E-3</v>
      </c>
      <c r="I412" s="2">
        <v>2012</v>
      </c>
      <c r="J412" s="2" t="s">
        <v>32</v>
      </c>
      <c r="K412" s="2" t="s">
        <v>31</v>
      </c>
      <c r="L412" s="2" t="s">
        <v>24</v>
      </c>
      <c r="M412" s="2" t="s">
        <v>23</v>
      </c>
      <c r="N412" s="2">
        <v>6163</v>
      </c>
      <c r="O412" s="2">
        <v>8350306</v>
      </c>
      <c r="P412" s="2">
        <f t="shared" si="48"/>
        <v>0.73805678498488558</v>
      </c>
      <c r="R412" s="2">
        <f t="shared" si="42"/>
        <v>67209</v>
      </c>
      <c r="S412" s="2">
        <v>0.18</v>
      </c>
      <c r="T412" s="2">
        <v>0.05</v>
      </c>
      <c r="U412" s="2">
        <v>0.186</v>
      </c>
      <c r="W412" s="2">
        <f t="shared" si="43"/>
        <v>0.75611632646438431</v>
      </c>
      <c r="X412" s="2">
        <f t="shared" si="47"/>
        <v>9.859314327795532E-2</v>
      </c>
      <c r="Y412" s="2">
        <f t="shared" si="44"/>
        <v>11286.2914865681</v>
      </c>
      <c r="Z412" s="2"/>
      <c r="AA412" s="2">
        <f t="shared" si="45"/>
        <v>7.4351417197683414E-3</v>
      </c>
    </row>
    <row r="413" spans="1:27" x14ac:dyDescent="0.35">
      <c r="A413" s="2">
        <v>2012</v>
      </c>
      <c r="B413" s="2" t="s">
        <v>32</v>
      </c>
      <c r="C413" s="2" t="s">
        <v>31</v>
      </c>
      <c r="D413" s="2" t="s">
        <v>25</v>
      </c>
      <c r="E413" s="2">
        <v>88887</v>
      </c>
      <c r="F413" s="2">
        <v>7198497</v>
      </c>
      <c r="G413" s="2">
        <f t="shared" si="46"/>
        <v>1.2347994310478979E-2</v>
      </c>
      <c r="I413" s="2">
        <v>2012</v>
      </c>
      <c r="J413" s="2" t="s">
        <v>32</v>
      </c>
      <c r="K413" s="2" t="s">
        <v>31</v>
      </c>
      <c r="L413" s="2" t="s">
        <v>25</v>
      </c>
      <c r="M413" s="2" t="s">
        <v>23</v>
      </c>
      <c r="N413" s="2">
        <v>8828</v>
      </c>
      <c r="O413" s="2">
        <v>7198497</v>
      </c>
      <c r="P413" s="2">
        <f t="shared" si="48"/>
        <v>1.2263671152464188</v>
      </c>
      <c r="R413" s="2">
        <f t="shared" si="42"/>
        <v>80059</v>
      </c>
      <c r="S413" s="2">
        <v>0.31</v>
      </c>
      <c r="T413" s="2">
        <v>0.12</v>
      </c>
      <c r="U413" s="2">
        <v>0.111</v>
      </c>
      <c r="W413" s="2">
        <f t="shared" si="43"/>
        <v>0.74722088015405519</v>
      </c>
      <c r="X413" s="2">
        <f t="shared" si="47"/>
        <v>9.6714628794342963E-2</v>
      </c>
      <c r="Y413" s="2">
        <f t="shared" si="44"/>
        <v>14339.342396646301</v>
      </c>
      <c r="Z413" s="2"/>
      <c r="AA413" s="2">
        <f t="shared" si="45"/>
        <v>1.0356003149456575E-2</v>
      </c>
    </row>
    <row r="414" spans="1:27" x14ac:dyDescent="0.35">
      <c r="A414" s="2">
        <v>2012</v>
      </c>
      <c r="B414" s="2" t="s">
        <v>32</v>
      </c>
      <c r="C414" s="2" t="s">
        <v>31</v>
      </c>
      <c r="D414" s="2" t="s">
        <v>26</v>
      </c>
      <c r="E414" s="2">
        <v>100195</v>
      </c>
      <c r="F414" s="2">
        <v>5695914</v>
      </c>
      <c r="G414" s="2">
        <f t="shared" si="46"/>
        <v>1.7590679915462207E-2</v>
      </c>
      <c r="I414" s="2">
        <v>2012</v>
      </c>
      <c r="J414" s="2" t="s">
        <v>32</v>
      </c>
      <c r="K414" s="2" t="s">
        <v>31</v>
      </c>
      <c r="L414" s="2" t="s">
        <v>26</v>
      </c>
      <c r="M414" s="2" t="s">
        <v>23</v>
      </c>
      <c r="N414" s="2">
        <v>11874</v>
      </c>
      <c r="O414" s="2">
        <v>5695914</v>
      </c>
      <c r="P414" s="2">
        <f t="shared" si="48"/>
        <v>2.0846522612525398</v>
      </c>
      <c r="R414" s="2">
        <f t="shared" si="42"/>
        <v>88321</v>
      </c>
      <c r="S414" s="2">
        <v>0.43</v>
      </c>
      <c r="T414" s="2">
        <v>0.22</v>
      </c>
      <c r="U414" s="2">
        <v>7.2999999999999995E-2</v>
      </c>
      <c r="W414" s="2">
        <f t="shared" si="43"/>
        <v>0.79373058615462355</v>
      </c>
      <c r="X414" s="2">
        <f t="shared" si="47"/>
        <v>0.11377961260571734</v>
      </c>
      <c r="Y414" s="2">
        <f t="shared" si="44"/>
        <v>19473.88614494956</v>
      </c>
      <c r="Z414" s="2"/>
      <c r="AA414" s="2">
        <f t="shared" si="45"/>
        <v>1.4171757834660152E-2</v>
      </c>
    </row>
    <row r="415" spans="1:27" x14ac:dyDescent="0.35">
      <c r="A415" s="2">
        <v>2012</v>
      </c>
      <c r="B415" s="2" t="s">
        <v>32</v>
      </c>
      <c r="C415" s="2" t="s">
        <v>31</v>
      </c>
      <c r="D415" s="2" t="s">
        <v>27</v>
      </c>
      <c r="E415" s="2">
        <v>107691</v>
      </c>
      <c r="F415" s="2">
        <v>3970803</v>
      </c>
      <c r="G415" s="2">
        <f t="shared" si="46"/>
        <v>2.7120710848662098E-2</v>
      </c>
      <c r="I415" s="2">
        <v>2012</v>
      </c>
      <c r="J415" s="2" t="s">
        <v>32</v>
      </c>
      <c r="K415" s="2" t="s">
        <v>31</v>
      </c>
      <c r="L415" s="2" t="s">
        <v>27</v>
      </c>
      <c r="M415" s="2" t="s">
        <v>23</v>
      </c>
      <c r="N415" s="2">
        <v>12374</v>
      </c>
      <c r="O415" s="2">
        <v>3970803</v>
      </c>
      <c r="P415" s="2">
        <f t="shared" si="48"/>
        <v>3.1162462605170793</v>
      </c>
      <c r="R415" s="2">
        <f t="shared" si="42"/>
        <v>95317</v>
      </c>
      <c r="S415" s="2">
        <v>0.63</v>
      </c>
      <c r="T415" s="2">
        <v>0.35</v>
      </c>
      <c r="U415" s="2">
        <v>4.5999999999999999E-2</v>
      </c>
      <c r="W415" s="2">
        <f t="shared" si="43"/>
        <v>0.79783369241958946</v>
      </c>
      <c r="X415" s="2">
        <f t="shared" si="47"/>
        <v>0.10806973524479761</v>
      </c>
      <c r="Y415" s="2">
        <f t="shared" si="44"/>
        <v>20173.277064328373</v>
      </c>
      <c r="Z415" s="2"/>
      <c r="AA415" s="2">
        <f t="shared" si="45"/>
        <v>2.2040308455411065E-2</v>
      </c>
    </row>
    <row r="416" spans="1:27" x14ac:dyDescent="0.35">
      <c r="A416" s="2">
        <v>2012</v>
      </c>
      <c r="B416" s="2" t="s">
        <v>32</v>
      </c>
      <c r="C416" s="2" t="s">
        <v>31</v>
      </c>
      <c r="D416" s="2" t="s">
        <v>28</v>
      </c>
      <c r="E416" s="2">
        <v>124028</v>
      </c>
      <c r="F416" s="2">
        <v>2872652</v>
      </c>
      <c r="G416" s="2">
        <f t="shared" si="46"/>
        <v>4.3175435103172954E-2</v>
      </c>
      <c r="I416" s="2">
        <v>2012</v>
      </c>
      <c r="J416" s="2" t="s">
        <v>32</v>
      </c>
      <c r="K416" s="2" t="s">
        <v>31</v>
      </c>
      <c r="L416" s="2" t="s">
        <v>28</v>
      </c>
      <c r="M416" s="2" t="s">
        <v>23</v>
      </c>
      <c r="N416" s="2">
        <v>11570</v>
      </c>
      <c r="O416" s="2">
        <v>2872652</v>
      </c>
      <c r="P416" s="2">
        <f t="shared" si="48"/>
        <v>4.0276371798602826</v>
      </c>
      <c r="R416" s="2">
        <f t="shared" si="42"/>
        <v>112458</v>
      </c>
      <c r="S416" s="2">
        <v>0.77</v>
      </c>
      <c r="T416" s="2">
        <v>0.52</v>
      </c>
      <c r="U416" s="2">
        <v>2.7E-2</v>
      </c>
      <c r="W416" s="2">
        <f t="shared" si="43"/>
        <v>0.80882091270527223</v>
      </c>
      <c r="X416" s="2">
        <f t="shared" si="47"/>
        <v>8.4199015603381985E-2</v>
      </c>
      <c r="Y416" s="2">
        <f t="shared" si="44"/>
        <v>18826.910856725131</v>
      </c>
      <c r="Z416" s="2"/>
      <c r="AA416" s="2">
        <f t="shared" si="45"/>
        <v>3.662159187512963E-2</v>
      </c>
    </row>
    <row r="417" spans="1:27" x14ac:dyDescent="0.35">
      <c r="A417" s="2">
        <v>2012</v>
      </c>
      <c r="B417" s="2" t="s">
        <v>32</v>
      </c>
      <c r="C417" s="2" t="s">
        <v>31</v>
      </c>
      <c r="D417" s="2" t="s">
        <v>29</v>
      </c>
      <c r="E417" s="2">
        <v>151151</v>
      </c>
      <c r="F417" s="2">
        <v>2103886</v>
      </c>
      <c r="G417" s="2">
        <f t="shared" si="46"/>
        <v>7.1843721570465313E-2</v>
      </c>
      <c r="I417" s="2">
        <v>2012</v>
      </c>
      <c r="J417" s="2" t="s">
        <v>32</v>
      </c>
      <c r="K417" s="2" t="s">
        <v>31</v>
      </c>
      <c r="L417" s="2" t="s">
        <v>29</v>
      </c>
      <c r="M417" s="2" t="s">
        <v>23</v>
      </c>
      <c r="N417" s="2">
        <v>10049</v>
      </c>
      <c r="O417" s="2">
        <v>2103886</v>
      </c>
      <c r="P417" s="2">
        <f t="shared" si="48"/>
        <v>4.7763994817209676</v>
      </c>
      <c r="R417" s="2">
        <f t="shared" si="42"/>
        <v>141102</v>
      </c>
      <c r="S417" s="2">
        <v>1</v>
      </c>
      <c r="T417" s="2">
        <v>0.89</v>
      </c>
      <c r="U417" s="2">
        <v>1.6E-2</v>
      </c>
      <c r="W417" s="2">
        <f t="shared" si="43"/>
        <v>0.79063727734102895</v>
      </c>
      <c r="X417" s="2">
        <f t="shared" si="47"/>
        <v>5.8633175944671503E-2</v>
      </c>
      <c r="Y417" s="2">
        <f t="shared" si="44"/>
        <v>16218.372392145038</v>
      </c>
      <c r="Z417" s="2">
        <f>SUM(Y411:Y417)/ SUM(E411:E417)</f>
        <v>0.15262531071831051</v>
      </c>
      <c r="AA417" s="2">
        <f t="shared" si="45"/>
        <v>6.4134951992577044E-2</v>
      </c>
    </row>
    <row r="418" spans="1:27" x14ac:dyDescent="0.35">
      <c r="A418" s="2">
        <v>2012</v>
      </c>
      <c r="B418" s="2" t="s">
        <v>32</v>
      </c>
      <c r="C418" s="2" t="s">
        <v>31</v>
      </c>
      <c r="D418" s="2" t="s">
        <v>30</v>
      </c>
      <c r="E418" s="2">
        <v>269654</v>
      </c>
      <c r="F418" s="2">
        <v>1765739</v>
      </c>
      <c r="G418" s="2">
        <f t="shared" si="46"/>
        <v>0.15271452915748024</v>
      </c>
      <c r="I418" s="2">
        <v>2012</v>
      </c>
      <c r="J418" s="2" t="s">
        <v>32</v>
      </c>
      <c r="K418" s="2" t="s">
        <v>31</v>
      </c>
      <c r="L418" s="2" t="s">
        <v>30</v>
      </c>
      <c r="M418" s="2" t="s">
        <v>23</v>
      </c>
      <c r="N418" s="2">
        <v>8399</v>
      </c>
      <c r="O418" s="2">
        <v>1765739</v>
      </c>
      <c r="P418" s="2">
        <f t="shared" si="48"/>
        <v>4.7566486326688144</v>
      </c>
      <c r="R418" s="2">
        <f t="shared" si="42"/>
        <v>261255</v>
      </c>
      <c r="S418" s="2">
        <v>1.24</v>
      </c>
      <c r="T418" s="2">
        <v>0.87</v>
      </c>
      <c r="U418" s="2">
        <v>1.6E-2</v>
      </c>
      <c r="W418" s="2">
        <f t="shared" si="43"/>
        <v>0.73931225622097863</v>
      </c>
      <c r="X418" s="2">
        <f t="shared" si="47"/>
        <v>5.4712701506086925E-2</v>
      </c>
      <c r="Y418" s="2">
        <f t="shared" si="44"/>
        <v>20503.450471972737</v>
      </c>
      <c r="Z418" s="2">
        <f>SUM(Y411:Y418)/ SUM(E411:E418)</f>
        <v>0.13131070396818917</v>
      </c>
      <c r="AA418" s="2">
        <f t="shared" si="45"/>
        <v>0.14110270517218415</v>
      </c>
    </row>
    <row r="419" spans="1:27" x14ac:dyDescent="0.35">
      <c r="A419" s="2">
        <v>2013</v>
      </c>
      <c r="B419" s="2" t="s">
        <v>20</v>
      </c>
      <c r="C419" s="2" t="s">
        <v>21</v>
      </c>
      <c r="D419" s="2" t="s">
        <v>22</v>
      </c>
      <c r="E419" s="2">
        <v>8513</v>
      </c>
      <c r="F419" s="2">
        <v>1535721</v>
      </c>
      <c r="G419" s="2">
        <f t="shared" si="46"/>
        <v>5.5433246012784876E-3</v>
      </c>
      <c r="I419" s="2">
        <v>2013</v>
      </c>
      <c r="J419" s="2" t="s">
        <v>20</v>
      </c>
      <c r="K419" s="2" t="s">
        <v>21</v>
      </c>
      <c r="L419" s="2" t="s">
        <v>22</v>
      </c>
      <c r="M419" s="2" t="s">
        <v>23</v>
      </c>
      <c r="N419" s="2">
        <v>528</v>
      </c>
      <c r="O419" s="2">
        <v>1535721</v>
      </c>
      <c r="P419" s="2">
        <f t="shared" si="48"/>
        <v>0.34381245030835678</v>
      </c>
      <c r="R419" s="2">
        <f t="shared" si="42"/>
        <v>7985</v>
      </c>
      <c r="S419" s="2">
        <v>0.11</v>
      </c>
      <c r="T419" s="2">
        <v>0.06</v>
      </c>
      <c r="U419" s="2">
        <v>0.20699999999999999</v>
      </c>
      <c r="W419" s="2">
        <f t="shared" si="43"/>
        <v>0.68005812500000007</v>
      </c>
      <c r="X419" s="2">
        <f t="shared" si="47"/>
        <v>4.7246606284795573E-2</v>
      </c>
      <c r="Y419" s="2">
        <f t="shared" si="44"/>
        <v>736.33484118409274</v>
      </c>
      <c r="Z419" s="2"/>
      <c r="AA419" s="2">
        <f t="shared" si="45"/>
        <v>5.0638528475002347E-3</v>
      </c>
    </row>
    <row r="420" spans="1:27" x14ac:dyDescent="0.35">
      <c r="A420" s="2">
        <v>2013</v>
      </c>
      <c r="B420" s="2" t="s">
        <v>20</v>
      </c>
      <c r="C420" s="2" t="s">
        <v>21</v>
      </c>
      <c r="D420" s="2" t="s">
        <v>24</v>
      </c>
      <c r="E420" s="2">
        <v>11225</v>
      </c>
      <c r="F420" s="2">
        <v>1384183</v>
      </c>
      <c r="G420" s="2">
        <f t="shared" si="46"/>
        <v>8.1094768538553068E-3</v>
      </c>
      <c r="I420" s="2">
        <v>2013</v>
      </c>
      <c r="J420" s="2" t="s">
        <v>20</v>
      </c>
      <c r="K420" s="2" t="s">
        <v>21</v>
      </c>
      <c r="L420" s="2" t="s">
        <v>24</v>
      </c>
      <c r="M420" s="2" t="s">
        <v>23</v>
      </c>
      <c r="N420" s="2">
        <v>846</v>
      </c>
      <c r="O420" s="2">
        <v>1384183</v>
      </c>
      <c r="P420" s="2">
        <f t="shared" si="48"/>
        <v>0.61119086132397238</v>
      </c>
      <c r="R420" s="2">
        <f t="shared" si="42"/>
        <v>10379</v>
      </c>
      <c r="S420" s="2">
        <v>0.13</v>
      </c>
      <c r="T420" s="2">
        <v>7.0000000000000007E-2</v>
      </c>
      <c r="U420" s="2">
        <v>0.17499999999999999</v>
      </c>
      <c r="W420" s="2">
        <f t="shared" si="43"/>
        <v>0.78730048463356972</v>
      </c>
      <c r="X420" s="2">
        <f t="shared" si="47"/>
        <v>8.076033408692844E-2</v>
      </c>
      <c r="Y420" s="2">
        <f t="shared" si="44"/>
        <v>1504.2677174882301</v>
      </c>
      <c r="Z420" s="2"/>
      <c r="AA420" s="2">
        <f t="shared" si="45"/>
        <v>7.0227219106951677E-3</v>
      </c>
    </row>
    <row r="421" spans="1:27" x14ac:dyDescent="0.35">
      <c r="A421" s="2">
        <v>2013</v>
      </c>
      <c r="B421" s="2" t="s">
        <v>20</v>
      </c>
      <c r="C421" s="2" t="s">
        <v>21</v>
      </c>
      <c r="D421" s="2" t="s">
        <v>25</v>
      </c>
      <c r="E421" s="2">
        <v>12818</v>
      </c>
      <c r="F421" s="2">
        <v>1114478</v>
      </c>
      <c r="G421" s="2">
        <f t="shared" si="46"/>
        <v>1.150134861343158E-2</v>
      </c>
      <c r="I421" s="2">
        <v>2013</v>
      </c>
      <c r="J421" s="2" t="s">
        <v>20</v>
      </c>
      <c r="K421" s="2" t="s">
        <v>21</v>
      </c>
      <c r="L421" s="2" t="s">
        <v>25</v>
      </c>
      <c r="M421" s="2" t="s">
        <v>23</v>
      </c>
      <c r="N421" s="2">
        <v>950</v>
      </c>
      <c r="O421" s="2">
        <v>1114478</v>
      </c>
      <c r="P421" s="2">
        <f t="shared" si="48"/>
        <v>0.85241700598845382</v>
      </c>
      <c r="R421" s="2">
        <f t="shared" si="42"/>
        <v>11868</v>
      </c>
      <c r="S421" s="2">
        <v>0.2</v>
      </c>
      <c r="T421" s="2">
        <v>0.12</v>
      </c>
      <c r="U421" s="2">
        <v>8.6999999999999994E-2</v>
      </c>
      <c r="W421" s="2">
        <f t="shared" si="43"/>
        <v>0.76537305263157884</v>
      </c>
      <c r="X421" s="2">
        <f t="shared" si="47"/>
        <v>5.517946494755635E-2</v>
      </c>
      <c r="Y421" s="2">
        <f t="shared" si="44"/>
        <v>1381.9742899975986</v>
      </c>
      <c r="Z421" s="2"/>
      <c r="AA421" s="2">
        <f t="shared" si="45"/>
        <v>1.0261329259081292E-2</v>
      </c>
    </row>
    <row r="422" spans="1:27" x14ac:dyDescent="0.35">
      <c r="A422" s="2">
        <v>2013</v>
      </c>
      <c r="B422" s="2" t="s">
        <v>20</v>
      </c>
      <c r="C422" s="2" t="s">
        <v>21</v>
      </c>
      <c r="D422" s="2" t="s">
        <v>26</v>
      </c>
      <c r="E422" s="2">
        <v>12710</v>
      </c>
      <c r="F422" s="2">
        <v>802345</v>
      </c>
      <c r="G422" s="2">
        <f t="shared" si="46"/>
        <v>1.5841065875651997E-2</v>
      </c>
      <c r="I422" s="2">
        <v>2013</v>
      </c>
      <c r="J422" s="2" t="s">
        <v>20</v>
      </c>
      <c r="K422" s="2" t="s">
        <v>21</v>
      </c>
      <c r="L422" s="2" t="s">
        <v>26</v>
      </c>
      <c r="M422" s="2" t="s">
        <v>23</v>
      </c>
      <c r="N422" s="2">
        <v>1027</v>
      </c>
      <c r="O422" s="2">
        <v>802345</v>
      </c>
      <c r="P422" s="2">
        <f t="shared" si="48"/>
        <v>1.2799980058453657</v>
      </c>
      <c r="R422" s="2">
        <f t="shared" si="42"/>
        <v>11683</v>
      </c>
      <c r="S422" s="2">
        <v>0.25</v>
      </c>
      <c r="T422" s="2">
        <v>0.17</v>
      </c>
      <c r="U422" s="2">
        <v>8.5000000000000006E-2</v>
      </c>
      <c r="W422" s="2">
        <f t="shared" si="43"/>
        <v>0.80468719571567671</v>
      </c>
      <c r="X422" s="2">
        <f t="shared" si="47"/>
        <v>8.3826782853222898E-2</v>
      </c>
      <c r="Y422" s="2">
        <f t="shared" si="44"/>
        <v>1805.7620540742032</v>
      </c>
      <c r="Z422" s="2"/>
      <c r="AA422" s="2">
        <f t="shared" si="45"/>
        <v>1.3590460395373309E-2</v>
      </c>
    </row>
    <row r="423" spans="1:27" x14ac:dyDescent="0.35">
      <c r="A423" s="2">
        <v>2013</v>
      </c>
      <c r="B423" s="2" t="s">
        <v>20</v>
      </c>
      <c r="C423" s="2" t="s">
        <v>21</v>
      </c>
      <c r="D423" s="2" t="s">
        <v>27</v>
      </c>
      <c r="E423" s="2">
        <v>13600</v>
      </c>
      <c r="F423" s="2">
        <v>575685</v>
      </c>
      <c r="G423" s="2">
        <f t="shared" si="46"/>
        <v>2.3624030502792326E-2</v>
      </c>
      <c r="I423" s="2">
        <v>2013</v>
      </c>
      <c r="J423" s="2" t="s">
        <v>20</v>
      </c>
      <c r="K423" s="2" t="s">
        <v>21</v>
      </c>
      <c r="L423" s="2" t="s">
        <v>27</v>
      </c>
      <c r="M423" s="2" t="s">
        <v>23</v>
      </c>
      <c r="N423" s="2">
        <v>1054</v>
      </c>
      <c r="O423" s="2">
        <v>575685</v>
      </c>
      <c r="P423" s="2">
        <f t="shared" si="48"/>
        <v>1.8308623639664052</v>
      </c>
      <c r="R423" s="2">
        <f t="shared" si="42"/>
        <v>12546</v>
      </c>
      <c r="S423" s="2">
        <v>0.34</v>
      </c>
      <c r="T423" s="2">
        <v>0.31</v>
      </c>
      <c r="U423" s="2">
        <v>6.9000000000000006E-2</v>
      </c>
      <c r="W423" s="2">
        <f t="shared" si="43"/>
        <v>0.81429516129032253</v>
      </c>
      <c r="X423" s="2">
        <f t="shared" si="47"/>
        <v>9.7755294075689156E-2</v>
      </c>
      <c r="Y423" s="2">
        <f t="shared" si="44"/>
        <v>2084.7050194735962</v>
      </c>
      <c r="Z423" s="2"/>
      <c r="AA423" s="2">
        <f t="shared" si="45"/>
        <v>2.0002770578574053E-2</v>
      </c>
    </row>
    <row r="424" spans="1:27" x14ac:dyDescent="0.35">
      <c r="A424" s="2">
        <v>2013</v>
      </c>
      <c r="B424" s="2" t="s">
        <v>20</v>
      </c>
      <c r="C424" s="2" t="s">
        <v>21</v>
      </c>
      <c r="D424" s="2" t="s">
        <v>28</v>
      </c>
      <c r="E424" s="2">
        <v>14945</v>
      </c>
      <c r="F424" s="2">
        <v>423097</v>
      </c>
      <c r="G424" s="2">
        <f t="shared" si="46"/>
        <v>3.5322869223842285E-2</v>
      </c>
      <c r="I424" s="2">
        <v>2013</v>
      </c>
      <c r="J424" s="2" t="s">
        <v>20</v>
      </c>
      <c r="K424" s="2" t="s">
        <v>21</v>
      </c>
      <c r="L424" s="2" t="s">
        <v>28</v>
      </c>
      <c r="M424" s="2" t="s">
        <v>23</v>
      </c>
      <c r="N424" s="2">
        <v>951</v>
      </c>
      <c r="O424" s="2">
        <v>423097</v>
      </c>
      <c r="P424" s="2">
        <f t="shared" si="48"/>
        <v>2.2477115176897966</v>
      </c>
      <c r="R424" s="2">
        <f t="shared" si="42"/>
        <v>13994</v>
      </c>
      <c r="S424" s="2">
        <v>0.43</v>
      </c>
      <c r="T424" s="2">
        <v>0.33</v>
      </c>
      <c r="U424" s="2">
        <v>5.6000000000000001E-2</v>
      </c>
      <c r="W424" s="2">
        <f t="shared" si="43"/>
        <v>0.80869431125131441</v>
      </c>
      <c r="X424" s="2">
        <f t="shared" si="47"/>
        <v>9.6782458641513788E-2</v>
      </c>
      <c r="Y424" s="2">
        <f t="shared" si="44"/>
        <v>2123.4420162293441</v>
      </c>
      <c r="Z424" s="2"/>
      <c r="AA424" s="2">
        <f t="shared" si="45"/>
        <v>3.0304062623395238E-2</v>
      </c>
    </row>
    <row r="425" spans="1:27" x14ac:dyDescent="0.35">
      <c r="A425" s="2">
        <v>2013</v>
      </c>
      <c r="B425" s="2" t="s">
        <v>20</v>
      </c>
      <c r="C425" s="2" t="s">
        <v>21</v>
      </c>
      <c r="D425" s="2" t="s">
        <v>29</v>
      </c>
      <c r="E425" s="2">
        <v>16976</v>
      </c>
      <c r="F425" s="2">
        <v>299428</v>
      </c>
      <c r="G425" s="2">
        <f t="shared" si="46"/>
        <v>5.669476468466543E-2</v>
      </c>
      <c r="I425" s="2">
        <v>2013</v>
      </c>
      <c r="J425" s="2" t="s">
        <v>20</v>
      </c>
      <c r="K425" s="2" t="s">
        <v>21</v>
      </c>
      <c r="L425" s="2" t="s">
        <v>29</v>
      </c>
      <c r="M425" s="2" t="s">
        <v>23</v>
      </c>
      <c r="N425" s="2">
        <v>753</v>
      </c>
      <c r="O425" s="2">
        <v>299428</v>
      </c>
      <c r="P425" s="2">
        <f t="shared" si="48"/>
        <v>2.5147948755627398</v>
      </c>
      <c r="R425" s="2">
        <f t="shared" si="42"/>
        <v>16223</v>
      </c>
      <c r="S425" s="2">
        <v>0.85</v>
      </c>
      <c r="T425" s="2">
        <v>0.57999999999999996</v>
      </c>
      <c r="U425" s="2">
        <v>3.9E-2</v>
      </c>
      <c r="W425" s="2">
        <f t="shared" si="43"/>
        <v>0.66200026560424963</v>
      </c>
      <c r="X425" s="2">
        <f t="shared" si="47"/>
        <v>6.2864128338602096E-2</v>
      </c>
      <c r="Y425" s="2">
        <f t="shared" si="44"/>
        <v>1518.3309540371417</v>
      </c>
      <c r="Z425" s="2">
        <f>SUM(Y419:Y425)/ SUM(E419:E425)</f>
        <v>0.12286799753801983</v>
      </c>
      <c r="AA425" s="2">
        <f t="shared" si="45"/>
        <v>5.1623993233641675E-2</v>
      </c>
    </row>
    <row r="426" spans="1:27" x14ac:dyDescent="0.35">
      <c r="A426" s="2">
        <v>2013</v>
      </c>
      <c r="B426" s="2" t="s">
        <v>20</v>
      </c>
      <c r="C426" s="2" t="s">
        <v>21</v>
      </c>
      <c r="D426" s="2" t="s">
        <v>30</v>
      </c>
      <c r="E426" s="2">
        <v>37930</v>
      </c>
      <c r="F426" s="2">
        <v>317960</v>
      </c>
      <c r="G426" s="2">
        <f t="shared" si="46"/>
        <v>0.11929173480940999</v>
      </c>
      <c r="I426" s="2">
        <v>2013</v>
      </c>
      <c r="J426" s="2" t="s">
        <v>20</v>
      </c>
      <c r="K426" s="2" t="s">
        <v>21</v>
      </c>
      <c r="L426" s="2" t="s">
        <v>30</v>
      </c>
      <c r="M426" s="2" t="s">
        <v>23</v>
      </c>
      <c r="N426" s="2">
        <v>715</v>
      </c>
      <c r="O426" s="2">
        <v>317960</v>
      </c>
      <c r="P426" s="2">
        <f t="shared" si="48"/>
        <v>2.2487105296263681</v>
      </c>
      <c r="R426" s="2">
        <f t="shared" si="42"/>
        <v>37215</v>
      </c>
      <c r="S426" s="2">
        <v>0.89</v>
      </c>
      <c r="T426" s="2">
        <v>0.61</v>
      </c>
      <c r="U426" s="2">
        <v>3.9E-2</v>
      </c>
      <c r="W426" s="2">
        <f t="shared" si="43"/>
        <v>0.60421762237762233</v>
      </c>
      <c r="X426" s="2">
        <f t="shared" si="47"/>
        <v>5.1610229258765586E-2</v>
      </c>
      <c r="Y426" s="2">
        <f t="shared" si="44"/>
        <v>2352.6902818649614</v>
      </c>
      <c r="Z426" s="2">
        <f>SUM(Y419:Y426)/ SUM(E419:E426)</f>
        <v>0.10493957421590908</v>
      </c>
      <c r="AA426" s="2">
        <f t="shared" si="45"/>
        <v>0.11189240696356471</v>
      </c>
    </row>
    <row r="427" spans="1:27" x14ac:dyDescent="0.35">
      <c r="A427" s="2">
        <v>2013</v>
      </c>
      <c r="B427" s="2" t="s">
        <v>20</v>
      </c>
      <c r="C427" s="2" t="s">
        <v>31</v>
      </c>
      <c r="D427" s="2" t="s">
        <v>22</v>
      </c>
      <c r="E427" s="2">
        <v>33414</v>
      </c>
      <c r="F427" s="2">
        <v>9183353</v>
      </c>
      <c r="G427" s="2">
        <f t="shared" si="46"/>
        <v>3.6385403022185904E-3</v>
      </c>
      <c r="I427" s="2">
        <v>2013</v>
      </c>
      <c r="J427" s="2" t="s">
        <v>20</v>
      </c>
      <c r="K427" s="2" t="s">
        <v>31</v>
      </c>
      <c r="L427" s="2" t="s">
        <v>22</v>
      </c>
      <c r="M427" s="2" t="s">
        <v>23</v>
      </c>
      <c r="N427" s="2">
        <v>2881</v>
      </c>
      <c r="O427" s="2">
        <v>9183353</v>
      </c>
      <c r="P427" s="2">
        <f t="shared" si="48"/>
        <v>0.31371983631686595</v>
      </c>
      <c r="R427" s="2">
        <f t="shared" si="42"/>
        <v>30533</v>
      </c>
      <c r="S427" s="2">
        <v>0.11</v>
      </c>
      <c r="T427" s="2">
        <v>0.06</v>
      </c>
      <c r="U427" s="2">
        <v>0.20699999999999999</v>
      </c>
      <c r="W427" s="2">
        <f t="shared" si="43"/>
        <v>0.64936868101353695</v>
      </c>
      <c r="X427" s="2">
        <f t="shared" si="47"/>
        <v>4.1293219300305786E-2</v>
      </c>
      <c r="Y427" s="2">
        <f t="shared" si="44"/>
        <v>3131.6370348962364</v>
      </c>
      <c r="Z427" s="2"/>
      <c r="AA427" s="2">
        <f t="shared" si="45"/>
        <v>3.2975279252690998E-3</v>
      </c>
    </row>
    <row r="428" spans="1:27" x14ac:dyDescent="0.35">
      <c r="A428" s="2">
        <v>2013</v>
      </c>
      <c r="B428" s="2" t="s">
        <v>20</v>
      </c>
      <c r="C428" s="2" t="s">
        <v>31</v>
      </c>
      <c r="D428" s="2" t="s">
        <v>24</v>
      </c>
      <c r="E428" s="2">
        <v>45812</v>
      </c>
      <c r="F428" s="2">
        <v>8833407</v>
      </c>
      <c r="G428" s="2">
        <f t="shared" si="46"/>
        <v>5.1862208998181558E-3</v>
      </c>
      <c r="I428" s="2">
        <v>2013</v>
      </c>
      <c r="J428" s="2" t="s">
        <v>20</v>
      </c>
      <c r="K428" s="2" t="s">
        <v>31</v>
      </c>
      <c r="L428" s="2" t="s">
        <v>24</v>
      </c>
      <c r="M428" s="2" t="s">
        <v>23</v>
      </c>
      <c r="N428" s="2">
        <v>4699</v>
      </c>
      <c r="O428" s="2">
        <v>8833407</v>
      </c>
      <c r="P428" s="2">
        <f t="shared" si="48"/>
        <v>0.53195782782339818</v>
      </c>
      <c r="R428" s="2">
        <f t="shared" si="42"/>
        <v>41113</v>
      </c>
      <c r="S428" s="2">
        <v>0.13</v>
      </c>
      <c r="T428" s="2">
        <v>7.0000000000000007E-2</v>
      </c>
      <c r="U428" s="2">
        <v>0.17499999999999999</v>
      </c>
      <c r="W428" s="2">
        <f t="shared" si="43"/>
        <v>0.75561972547350498</v>
      </c>
      <c r="X428" s="2">
        <f t="shared" si="47"/>
        <v>6.7925582022724598E-2</v>
      </c>
      <c r="Y428" s="2">
        <f t="shared" si="44"/>
        <v>6343.2815437002755</v>
      </c>
      <c r="Z428" s="2"/>
      <c r="AA428" s="2">
        <f t="shared" si="45"/>
        <v>4.4681195439426405E-3</v>
      </c>
    </row>
    <row r="429" spans="1:27" x14ac:dyDescent="0.35">
      <c r="A429" s="2">
        <v>2013</v>
      </c>
      <c r="B429" s="2" t="s">
        <v>20</v>
      </c>
      <c r="C429" s="2" t="s">
        <v>31</v>
      </c>
      <c r="D429" s="2" t="s">
        <v>25</v>
      </c>
      <c r="E429" s="2">
        <v>57603</v>
      </c>
      <c r="F429" s="2">
        <v>7754667</v>
      </c>
      <c r="G429" s="2">
        <f t="shared" si="46"/>
        <v>7.4281719640572575E-3</v>
      </c>
      <c r="I429" s="2">
        <v>2013</v>
      </c>
      <c r="J429" s="2" t="s">
        <v>20</v>
      </c>
      <c r="K429" s="2" t="s">
        <v>31</v>
      </c>
      <c r="L429" s="2" t="s">
        <v>25</v>
      </c>
      <c r="M429" s="2" t="s">
        <v>23</v>
      </c>
      <c r="N429" s="2">
        <v>6246</v>
      </c>
      <c r="O429" s="2">
        <v>7754667</v>
      </c>
      <c r="P429" s="2">
        <f t="shared" si="48"/>
        <v>0.80545044680835431</v>
      </c>
      <c r="R429" s="2">
        <f t="shared" si="42"/>
        <v>51357</v>
      </c>
      <c r="S429" s="2">
        <v>0.2</v>
      </c>
      <c r="T429" s="2">
        <v>0.12</v>
      </c>
      <c r="U429" s="2">
        <v>8.6999999999999994E-2</v>
      </c>
      <c r="W429" s="2">
        <f t="shared" si="43"/>
        <v>0.75169173871277628</v>
      </c>
      <c r="X429" s="2">
        <f t="shared" si="47"/>
        <v>5.1310944414265022E-2</v>
      </c>
      <c r="Y429" s="2">
        <f t="shared" si="44"/>
        <v>7330.24277228341</v>
      </c>
      <c r="Z429" s="2"/>
      <c r="AA429" s="2">
        <f t="shared" si="45"/>
        <v>6.4829034216061874E-3</v>
      </c>
    </row>
    <row r="430" spans="1:27" x14ac:dyDescent="0.35">
      <c r="A430" s="2">
        <v>2013</v>
      </c>
      <c r="B430" s="2" t="s">
        <v>20</v>
      </c>
      <c r="C430" s="2" t="s">
        <v>31</v>
      </c>
      <c r="D430" s="2" t="s">
        <v>26</v>
      </c>
      <c r="E430" s="2">
        <v>74737</v>
      </c>
      <c r="F430" s="2">
        <v>6466219</v>
      </c>
      <c r="G430" s="2">
        <f t="shared" si="46"/>
        <v>1.1558068169358322E-2</v>
      </c>
      <c r="I430" s="2">
        <v>2013</v>
      </c>
      <c r="J430" s="2" t="s">
        <v>20</v>
      </c>
      <c r="K430" s="2" t="s">
        <v>31</v>
      </c>
      <c r="L430" s="2" t="s">
        <v>26</v>
      </c>
      <c r="M430" s="2" t="s">
        <v>23</v>
      </c>
      <c r="N430" s="2">
        <v>9001</v>
      </c>
      <c r="O430" s="2">
        <v>6466219</v>
      </c>
      <c r="P430" s="2">
        <f t="shared" si="48"/>
        <v>1.3920035804540489</v>
      </c>
      <c r="R430" s="2">
        <f t="shared" si="42"/>
        <v>65736</v>
      </c>
      <c r="S430" s="2">
        <v>0.25</v>
      </c>
      <c r="T430" s="2">
        <v>0.17</v>
      </c>
      <c r="U430" s="2">
        <v>8.5000000000000006E-2</v>
      </c>
      <c r="W430" s="2">
        <f t="shared" si="43"/>
        <v>0.82040276080435504</v>
      </c>
      <c r="X430" s="2">
        <f t="shared" si="47"/>
        <v>9.2507796748639848E-2</v>
      </c>
      <c r="Y430" s="2">
        <f t="shared" si="44"/>
        <v>13465.537777068588</v>
      </c>
      <c r="Z430" s="2"/>
      <c r="AA430" s="2">
        <f t="shared" si="45"/>
        <v>9.4756243521803719E-3</v>
      </c>
    </row>
    <row r="431" spans="1:27" x14ac:dyDescent="0.35">
      <c r="A431" s="2">
        <v>2013</v>
      </c>
      <c r="B431" s="2" t="s">
        <v>20</v>
      </c>
      <c r="C431" s="2" t="s">
        <v>31</v>
      </c>
      <c r="D431" s="2" t="s">
        <v>27</v>
      </c>
      <c r="E431" s="2">
        <v>89745</v>
      </c>
      <c r="F431" s="2">
        <v>4852667</v>
      </c>
      <c r="G431" s="2">
        <f t="shared" si="46"/>
        <v>1.8493953943264602E-2</v>
      </c>
      <c r="I431" s="2">
        <v>2013</v>
      </c>
      <c r="J431" s="2" t="s">
        <v>20</v>
      </c>
      <c r="K431" s="2" t="s">
        <v>31</v>
      </c>
      <c r="L431" s="2" t="s">
        <v>27</v>
      </c>
      <c r="M431" s="2" t="s">
        <v>23</v>
      </c>
      <c r="N431" s="2">
        <v>10123</v>
      </c>
      <c r="O431" s="2">
        <v>4852667</v>
      </c>
      <c r="P431" s="2">
        <f t="shared" si="48"/>
        <v>2.0860693717495966</v>
      </c>
      <c r="R431" s="2">
        <f t="shared" si="42"/>
        <v>79622</v>
      </c>
      <c r="S431" s="2">
        <v>0.34</v>
      </c>
      <c r="T431" s="2">
        <v>0.31</v>
      </c>
      <c r="U431" s="2">
        <v>6.9000000000000006E-2</v>
      </c>
      <c r="W431" s="2">
        <f t="shared" si="43"/>
        <v>0.83701404919490263</v>
      </c>
      <c r="X431" s="2">
        <f t="shared" si="47"/>
        <v>0.11350410730707952</v>
      </c>
      <c r="Y431" s="2">
        <f t="shared" si="44"/>
        <v>17510.517252004283</v>
      </c>
      <c r="Z431" s="2"/>
      <c r="AA431" s="2">
        <f t="shared" si="45"/>
        <v>1.4885522280427591E-2</v>
      </c>
    </row>
    <row r="432" spans="1:27" x14ac:dyDescent="0.35">
      <c r="A432" s="2">
        <v>2013</v>
      </c>
      <c r="B432" s="2" t="s">
        <v>20</v>
      </c>
      <c r="C432" s="2" t="s">
        <v>31</v>
      </c>
      <c r="D432" s="2" t="s">
        <v>28</v>
      </c>
      <c r="E432" s="2">
        <v>112245</v>
      </c>
      <c r="F432" s="2">
        <v>3653226</v>
      </c>
      <c r="G432" s="2">
        <f t="shared" si="46"/>
        <v>3.0724899034442435E-2</v>
      </c>
      <c r="I432" s="2">
        <v>2013</v>
      </c>
      <c r="J432" s="2" t="s">
        <v>20</v>
      </c>
      <c r="K432" s="2" t="s">
        <v>31</v>
      </c>
      <c r="L432" s="2" t="s">
        <v>28</v>
      </c>
      <c r="M432" s="2" t="s">
        <v>23</v>
      </c>
      <c r="N432" s="2">
        <v>9568</v>
      </c>
      <c r="O432" s="2">
        <v>3653226</v>
      </c>
      <c r="P432" s="2">
        <f t="shared" si="48"/>
        <v>2.6190550488800857</v>
      </c>
      <c r="R432" s="2">
        <f t="shared" si="42"/>
        <v>102677</v>
      </c>
      <c r="S432" s="2">
        <v>0.43</v>
      </c>
      <c r="T432" s="2">
        <v>0.33</v>
      </c>
      <c r="U432" s="2">
        <v>5.6000000000000001E-2</v>
      </c>
      <c r="W432" s="2">
        <f t="shared" si="43"/>
        <v>0.83581864757525082</v>
      </c>
      <c r="X432" s="2">
        <f t="shared" si="47"/>
        <v>0.11537113431396739</v>
      </c>
      <c r="Y432" s="2">
        <f t="shared" si="44"/>
        <v>19843.074777955229</v>
      </c>
      <c r="Z432" s="2"/>
      <c r="AA432" s="2">
        <f t="shared" si="45"/>
        <v>2.5293240884096624E-2</v>
      </c>
    </row>
    <row r="433" spans="1:27" x14ac:dyDescent="0.35">
      <c r="A433" s="2">
        <v>2013</v>
      </c>
      <c r="B433" s="2" t="s">
        <v>20</v>
      </c>
      <c r="C433" s="2" t="s">
        <v>31</v>
      </c>
      <c r="D433" s="2" t="s">
        <v>29</v>
      </c>
      <c r="E433" s="2">
        <v>156633</v>
      </c>
      <c r="F433" s="2">
        <v>2949831</v>
      </c>
      <c r="G433" s="2">
        <f t="shared" si="46"/>
        <v>5.3098974144620489E-2</v>
      </c>
      <c r="I433" s="2">
        <v>2013</v>
      </c>
      <c r="J433" s="2" t="s">
        <v>20</v>
      </c>
      <c r="K433" s="2" t="s">
        <v>31</v>
      </c>
      <c r="L433" s="2" t="s">
        <v>29</v>
      </c>
      <c r="M433" s="2" t="s">
        <v>23</v>
      </c>
      <c r="N433" s="2">
        <v>8533</v>
      </c>
      <c r="O433" s="2">
        <v>2949831</v>
      </c>
      <c r="P433" s="2">
        <f t="shared" si="48"/>
        <v>2.8927080907346898</v>
      </c>
      <c r="R433" s="2">
        <f t="shared" si="42"/>
        <v>148100</v>
      </c>
      <c r="S433" s="2">
        <v>0.85</v>
      </c>
      <c r="T433" s="2">
        <v>0.57999999999999996</v>
      </c>
      <c r="U433" s="2">
        <v>3.9E-2</v>
      </c>
      <c r="W433" s="2">
        <f t="shared" si="43"/>
        <v>0.70615769951951246</v>
      </c>
      <c r="X433" s="2">
        <f t="shared" si="47"/>
        <v>7.6574926237174948E-2</v>
      </c>
      <c r="Y433" s="2">
        <f t="shared" si="44"/>
        <v>17366.390225725612</v>
      </c>
      <c r="Z433" s="2">
        <f>SUM(Y427:Y433)/ SUM(E427:E433)</f>
        <v>0.14905703439321635</v>
      </c>
      <c r="AA433" s="2">
        <f t="shared" si="45"/>
        <v>4.7211724934165519E-2</v>
      </c>
    </row>
    <row r="434" spans="1:27" x14ac:dyDescent="0.35">
      <c r="A434" s="2">
        <v>2013</v>
      </c>
      <c r="B434" s="2" t="s">
        <v>20</v>
      </c>
      <c r="C434" s="2" t="s">
        <v>31</v>
      </c>
      <c r="D434" s="2" t="s">
        <v>30</v>
      </c>
      <c r="E434" s="2">
        <v>470952</v>
      </c>
      <c r="F434" s="2">
        <v>3536701</v>
      </c>
      <c r="G434" s="2">
        <f t="shared" si="46"/>
        <v>0.13316138401295444</v>
      </c>
      <c r="I434" s="2">
        <v>2013</v>
      </c>
      <c r="J434" s="2" t="s">
        <v>20</v>
      </c>
      <c r="K434" s="2" t="s">
        <v>31</v>
      </c>
      <c r="L434" s="2" t="s">
        <v>30</v>
      </c>
      <c r="M434" s="2" t="s">
        <v>23</v>
      </c>
      <c r="N434" s="2">
        <v>8872</v>
      </c>
      <c r="O434" s="2">
        <v>3536701</v>
      </c>
      <c r="P434" s="2">
        <f t="shared" si="48"/>
        <v>2.5085524617433026</v>
      </c>
      <c r="R434" s="2">
        <f t="shared" si="42"/>
        <v>462080</v>
      </c>
      <c r="S434" s="2">
        <v>0.89</v>
      </c>
      <c r="T434" s="2">
        <v>0.61</v>
      </c>
      <c r="U434" s="2">
        <v>3.9E-2</v>
      </c>
      <c r="W434" s="2">
        <f t="shared" si="43"/>
        <v>0.64521371844003605</v>
      </c>
      <c r="X434" s="2">
        <f t="shared" si="47"/>
        <v>6.1172521863227011E-2</v>
      </c>
      <c r="Y434" s="2">
        <f t="shared" si="44"/>
        <v>33990.935012559938</v>
      </c>
      <c r="Z434" s="2">
        <f>SUM(Y427:Y434)/ SUM(E427:E434)</f>
        <v>0.11428002201065328</v>
      </c>
      <c r="AA434" s="2">
        <f t="shared" si="45"/>
        <v>0.12355046835665216</v>
      </c>
    </row>
    <row r="435" spans="1:27" x14ac:dyDescent="0.35">
      <c r="A435" s="2">
        <v>2013</v>
      </c>
      <c r="B435" s="2" t="s">
        <v>32</v>
      </c>
      <c r="C435" s="2" t="s">
        <v>21</v>
      </c>
      <c r="D435" s="2" t="s">
        <v>22</v>
      </c>
      <c r="E435" s="2">
        <v>11139</v>
      </c>
      <c r="F435" s="2">
        <v>1351870</v>
      </c>
      <c r="G435" s="2">
        <f t="shared" si="46"/>
        <v>8.2396976040595617E-3</v>
      </c>
      <c r="I435" s="2">
        <v>2013</v>
      </c>
      <c r="J435" s="2" t="s">
        <v>32</v>
      </c>
      <c r="K435" s="2" t="s">
        <v>21</v>
      </c>
      <c r="L435" s="2" t="s">
        <v>22</v>
      </c>
      <c r="M435" s="2" t="s">
        <v>23</v>
      </c>
      <c r="N435" s="2">
        <v>696</v>
      </c>
      <c r="O435" s="2">
        <v>1351870</v>
      </c>
      <c r="P435" s="2">
        <f t="shared" si="48"/>
        <v>0.51484240348554222</v>
      </c>
      <c r="R435" s="2">
        <f t="shared" si="42"/>
        <v>10443</v>
      </c>
      <c r="S435" s="2">
        <v>0.11</v>
      </c>
      <c r="T435" s="2">
        <v>0.06</v>
      </c>
      <c r="U435" s="2">
        <v>0.29699999999999999</v>
      </c>
      <c r="W435" s="2">
        <f t="shared" si="43"/>
        <v>0.78634238505747123</v>
      </c>
      <c r="X435" s="2">
        <f t="shared" si="47"/>
        <v>0.11329079710489107</v>
      </c>
      <c r="Y435" s="2">
        <f t="shared" si="44"/>
        <v>1730.3900941663774</v>
      </c>
      <c r="Z435" s="2"/>
      <c r="AA435" s="2">
        <f t="shared" si="45"/>
        <v>6.9597001973811254E-3</v>
      </c>
    </row>
    <row r="436" spans="1:27" x14ac:dyDescent="0.35">
      <c r="A436" s="2">
        <v>2013</v>
      </c>
      <c r="B436" s="2" t="s">
        <v>32</v>
      </c>
      <c r="C436" s="2" t="s">
        <v>21</v>
      </c>
      <c r="D436" s="2" t="s">
        <v>24</v>
      </c>
      <c r="E436" s="2">
        <v>15988</v>
      </c>
      <c r="F436" s="2">
        <v>1186365</v>
      </c>
      <c r="G436" s="2">
        <f t="shared" si="46"/>
        <v>1.3476459605601987E-2</v>
      </c>
      <c r="I436" s="2">
        <v>2013</v>
      </c>
      <c r="J436" s="2" t="s">
        <v>32</v>
      </c>
      <c r="K436" s="2" t="s">
        <v>21</v>
      </c>
      <c r="L436" s="2" t="s">
        <v>24</v>
      </c>
      <c r="M436" s="2" t="s">
        <v>23</v>
      </c>
      <c r="N436" s="2">
        <v>1382</v>
      </c>
      <c r="O436" s="2">
        <v>1186365</v>
      </c>
      <c r="P436" s="2">
        <f t="shared" si="48"/>
        <v>1.1649028755905644</v>
      </c>
      <c r="R436" s="2">
        <f t="shared" si="42"/>
        <v>14606</v>
      </c>
      <c r="S436" s="2">
        <v>0.18</v>
      </c>
      <c r="T436" s="2">
        <v>0.05</v>
      </c>
      <c r="U436" s="2">
        <v>0.186</v>
      </c>
      <c r="W436" s="2">
        <f t="shared" si="43"/>
        <v>0.8454806801736614</v>
      </c>
      <c r="X436" s="2">
        <f t="shared" si="47"/>
        <v>0.16739166616397619</v>
      </c>
      <c r="Y436" s="2">
        <f t="shared" si="44"/>
        <v>3613.3769759910365</v>
      </c>
      <c r="Z436" s="2"/>
      <c r="AA436" s="2">
        <f t="shared" si="45"/>
        <v>1.0430704735902496E-2</v>
      </c>
    </row>
    <row r="437" spans="1:27" x14ac:dyDescent="0.35">
      <c r="A437" s="2">
        <v>2013</v>
      </c>
      <c r="B437" s="2" t="s">
        <v>32</v>
      </c>
      <c r="C437" s="2" t="s">
        <v>21</v>
      </c>
      <c r="D437" s="2" t="s">
        <v>25</v>
      </c>
      <c r="E437" s="2">
        <v>18078</v>
      </c>
      <c r="F437" s="2">
        <v>906118</v>
      </c>
      <c r="G437" s="2">
        <f t="shared" si="46"/>
        <v>1.9951043903774123E-2</v>
      </c>
      <c r="I437" s="2">
        <v>2013</v>
      </c>
      <c r="J437" s="2" t="s">
        <v>32</v>
      </c>
      <c r="K437" s="2" t="s">
        <v>21</v>
      </c>
      <c r="L437" s="2" t="s">
        <v>25</v>
      </c>
      <c r="M437" s="2" t="s">
        <v>23</v>
      </c>
      <c r="N437" s="2">
        <v>1569</v>
      </c>
      <c r="O437" s="2">
        <v>906118</v>
      </c>
      <c r="P437" s="2">
        <f t="shared" si="48"/>
        <v>1.7315625558702068</v>
      </c>
      <c r="R437" s="2">
        <f t="shared" si="42"/>
        <v>16509</v>
      </c>
      <c r="S437" s="2">
        <v>0.31</v>
      </c>
      <c r="T437" s="2">
        <v>0.12</v>
      </c>
      <c r="U437" s="2">
        <v>0.111</v>
      </c>
      <c r="W437" s="2">
        <f t="shared" si="43"/>
        <v>0.82097094964945827</v>
      </c>
      <c r="X437" s="2">
        <f t="shared" si="47"/>
        <v>0.14597383176493905</v>
      </c>
      <c r="Y437" s="2">
        <f t="shared" si="44"/>
        <v>3697.9854086073788</v>
      </c>
      <c r="Z437" s="2"/>
      <c r="AA437" s="2">
        <f t="shared" si="45"/>
        <v>1.5869913842780543E-2</v>
      </c>
    </row>
    <row r="438" spans="1:27" x14ac:dyDescent="0.35">
      <c r="A438" s="2">
        <v>2013</v>
      </c>
      <c r="B438" s="2" t="s">
        <v>32</v>
      </c>
      <c r="C438" s="2" t="s">
        <v>21</v>
      </c>
      <c r="D438" s="2" t="s">
        <v>26</v>
      </c>
      <c r="E438" s="2">
        <v>16278</v>
      </c>
      <c r="F438" s="2">
        <v>624066</v>
      </c>
      <c r="G438" s="2">
        <f t="shared" si="46"/>
        <v>2.6083779600234589E-2</v>
      </c>
      <c r="I438" s="2">
        <v>2013</v>
      </c>
      <c r="J438" s="2" t="s">
        <v>32</v>
      </c>
      <c r="K438" s="2" t="s">
        <v>21</v>
      </c>
      <c r="L438" s="2" t="s">
        <v>26</v>
      </c>
      <c r="M438" s="2" t="s">
        <v>23</v>
      </c>
      <c r="N438" s="2">
        <v>1654</v>
      </c>
      <c r="O438" s="2">
        <v>624066</v>
      </c>
      <c r="P438" s="2">
        <f t="shared" si="48"/>
        <v>2.6503606990286284</v>
      </c>
      <c r="R438" s="2">
        <f t="shared" si="42"/>
        <v>14624</v>
      </c>
      <c r="S438" s="2">
        <v>0.43</v>
      </c>
      <c r="T438" s="2">
        <v>0.22</v>
      </c>
      <c r="U438" s="2">
        <v>7.2999999999999995E-2</v>
      </c>
      <c r="W438" s="2">
        <f t="shared" si="43"/>
        <v>0.83775793228536877</v>
      </c>
      <c r="X438" s="2">
        <f t="shared" si="47"/>
        <v>0.14963221175503755</v>
      </c>
      <c r="Y438" s="2">
        <f t="shared" si="44"/>
        <v>3573.8730847056686</v>
      </c>
      <c r="Z438" s="2"/>
      <c r="AA438" s="2">
        <f t="shared" si="45"/>
        <v>2.0357024602036214E-2</v>
      </c>
    </row>
    <row r="439" spans="1:27" x14ac:dyDescent="0.35">
      <c r="A439" s="2">
        <v>2013</v>
      </c>
      <c r="B439" s="2" t="s">
        <v>32</v>
      </c>
      <c r="C439" s="2" t="s">
        <v>21</v>
      </c>
      <c r="D439" s="2" t="s">
        <v>27</v>
      </c>
      <c r="E439" s="2">
        <v>15542</v>
      </c>
      <c r="F439" s="2">
        <v>414326</v>
      </c>
      <c r="G439" s="2">
        <f t="shared" si="46"/>
        <v>3.751152474138722E-2</v>
      </c>
      <c r="I439" s="2">
        <v>2013</v>
      </c>
      <c r="J439" s="2" t="s">
        <v>32</v>
      </c>
      <c r="K439" s="2" t="s">
        <v>21</v>
      </c>
      <c r="L439" s="2" t="s">
        <v>27</v>
      </c>
      <c r="M439" s="2" t="s">
        <v>23</v>
      </c>
      <c r="N439" s="2">
        <v>1488</v>
      </c>
      <c r="O439" s="2">
        <v>414326</v>
      </c>
      <c r="P439" s="2">
        <f t="shared" si="48"/>
        <v>3.591374907681391</v>
      </c>
      <c r="R439" s="2">
        <f t="shared" si="42"/>
        <v>14054</v>
      </c>
      <c r="S439" s="2">
        <v>0.63</v>
      </c>
      <c r="T439" s="2">
        <v>0.35</v>
      </c>
      <c r="U439" s="2">
        <v>4.5999999999999999E-2</v>
      </c>
      <c r="W439" s="2">
        <f t="shared" si="43"/>
        <v>0.8245797177419355</v>
      </c>
      <c r="X439" s="2">
        <f t="shared" si="47"/>
        <v>0.12735220417328352</v>
      </c>
      <c r="Y439" s="2">
        <f t="shared" si="44"/>
        <v>3016.7824974513269</v>
      </c>
      <c r="Z439" s="2"/>
      <c r="AA439" s="2">
        <f t="shared" si="45"/>
        <v>3.023034398649535E-2</v>
      </c>
    </row>
    <row r="440" spans="1:27" x14ac:dyDescent="0.35">
      <c r="A440" s="2">
        <v>2013</v>
      </c>
      <c r="B440" s="2" t="s">
        <v>32</v>
      </c>
      <c r="C440" s="2" t="s">
        <v>21</v>
      </c>
      <c r="D440" s="2" t="s">
        <v>28</v>
      </c>
      <c r="E440" s="2">
        <v>14844</v>
      </c>
      <c r="F440" s="2">
        <v>274434</v>
      </c>
      <c r="G440" s="2">
        <f t="shared" si="46"/>
        <v>5.4089507859813285E-2</v>
      </c>
      <c r="I440" s="2">
        <v>2013</v>
      </c>
      <c r="J440" s="2" t="s">
        <v>32</v>
      </c>
      <c r="K440" s="2" t="s">
        <v>21</v>
      </c>
      <c r="L440" s="2" t="s">
        <v>28</v>
      </c>
      <c r="M440" s="2" t="s">
        <v>23</v>
      </c>
      <c r="N440" s="2">
        <v>1223</v>
      </c>
      <c r="O440" s="2">
        <v>274434</v>
      </c>
      <c r="P440" s="2">
        <f t="shared" si="48"/>
        <v>4.4564449011419871</v>
      </c>
      <c r="R440" s="2">
        <f t="shared" si="42"/>
        <v>13621</v>
      </c>
      <c r="S440" s="2">
        <v>0.77</v>
      </c>
      <c r="T440" s="2">
        <v>0.52</v>
      </c>
      <c r="U440" s="2">
        <v>2.7E-2</v>
      </c>
      <c r="W440" s="2">
        <f t="shared" si="43"/>
        <v>0.82721653311529031</v>
      </c>
      <c r="X440" s="2">
        <f t="shared" si="47"/>
        <v>9.4740840629136028E-2</v>
      </c>
      <c r="Y440" s="2">
        <f t="shared" si="44"/>
        <v>2302.1508102094617</v>
      </c>
      <c r="Z440" s="2"/>
      <c r="AA440" s="2">
        <f t="shared" si="45"/>
        <v>4.570078485096795E-2</v>
      </c>
    </row>
    <row r="441" spans="1:27" x14ac:dyDescent="0.35">
      <c r="A441" s="2">
        <v>2013</v>
      </c>
      <c r="B441" s="2" t="s">
        <v>32</v>
      </c>
      <c r="C441" s="2" t="s">
        <v>21</v>
      </c>
      <c r="D441" s="2" t="s">
        <v>29</v>
      </c>
      <c r="E441" s="2">
        <v>13108</v>
      </c>
      <c r="F441" s="2">
        <v>164897</v>
      </c>
      <c r="G441" s="2">
        <f t="shared" si="46"/>
        <v>7.949204655027077E-2</v>
      </c>
      <c r="I441" s="2">
        <v>2013</v>
      </c>
      <c r="J441" s="2" t="s">
        <v>32</v>
      </c>
      <c r="K441" s="2" t="s">
        <v>21</v>
      </c>
      <c r="L441" s="2" t="s">
        <v>29</v>
      </c>
      <c r="M441" s="2" t="s">
        <v>23</v>
      </c>
      <c r="N441" s="2">
        <v>823</v>
      </c>
      <c r="O441" s="2">
        <v>164897</v>
      </c>
      <c r="P441" s="2">
        <f t="shared" si="48"/>
        <v>4.9909943783088835</v>
      </c>
      <c r="R441" s="2">
        <f t="shared" si="42"/>
        <v>12285</v>
      </c>
      <c r="S441" s="2">
        <v>1</v>
      </c>
      <c r="T441" s="2">
        <v>0.89</v>
      </c>
      <c r="U441" s="2">
        <v>1.6E-2</v>
      </c>
      <c r="W441" s="2">
        <f t="shared" si="43"/>
        <v>0.79963912515188329</v>
      </c>
      <c r="X441" s="2">
        <f t="shared" si="47"/>
        <v>6.1859833640691302E-2</v>
      </c>
      <c r="Y441" s="2">
        <f t="shared" si="44"/>
        <v>1418.0510562758927</v>
      </c>
      <c r="Z441" s="2">
        <f>SUM(Y435:Y441)/ SUM(E435:E441)</f>
        <v>0.18435095237439769</v>
      </c>
      <c r="AA441" s="2">
        <f t="shared" si="45"/>
        <v>7.0892429478547861E-2</v>
      </c>
    </row>
    <row r="442" spans="1:27" x14ac:dyDescent="0.35">
      <c r="A442" s="2">
        <v>2013</v>
      </c>
      <c r="B442" s="2" t="s">
        <v>32</v>
      </c>
      <c r="C442" s="2" t="s">
        <v>21</v>
      </c>
      <c r="D442" s="2" t="s">
        <v>30</v>
      </c>
      <c r="E442" s="2">
        <v>17664</v>
      </c>
      <c r="F442" s="2">
        <v>129339</v>
      </c>
      <c r="G442" s="2">
        <f t="shared" si="46"/>
        <v>0.13657133579198849</v>
      </c>
      <c r="I442" s="2">
        <v>2013</v>
      </c>
      <c r="J442" s="2" t="s">
        <v>32</v>
      </c>
      <c r="K442" s="2" t="s">
        <v>21</v>
      </c>
      <c r="L442" s="2" t="s">
        <v>30</v>
      </c>
      <c r="M442" s="2" t="s">
        <v>23</v>
      </c>
      <c r="N442" s="2">
        <v>593</v>
      </c>
      <c r="O442" s="2">
        <v>129339</v>
      </c>
      <c r="P442" s="2">
        <f t="shared" si="48"/>
        <v>4.5848506637595774</v>
      </c>
      <c r="R442" s="2">
        <f t="shared" si="42"/>
        <v>17071</v>
      </c>
      <c r="S442" s="2">
        <v>1.24</v>
      </c>
      <c r="T442" s="2">
        <v>0.87</v>
      </c>
      <c r="U442" s="2">
        <v>1.6E-2</v>
      </c>
      <c r="W442" s="2">
        <f t="shared" si="43"/>
        <v>0.72954408094435075</v>
      </c>
      <c r="X442" s="2">
        <f t="shared" si="47"/>
        <v>5.2110752060676883E-2</v>
      </c>
      <c r="Y442" s="2">
        <f t="shared" si="44"/>
        <v>1322.2022884278151</v>
      </c>
      <c r="Z442" s="2">
        <f>SUM(Y435:Y442)/ SUM(E435:E442)</f>
        <v>0.16857993832270579</v>
      </c>
      <c r="AA442" s="2">
        <f t="shared" si="45"/>
        <v>0.12634857012635156</v>
      </c>
    </row>
    <row r="443" spans="1:27" x14ac:dyDescent="0.35">
      <c r="A443" s="2">
        <v>2013</v>
      </c>
      <c r="B443" s="2" t="s">
        <v>32</v>
      </c>
      <c r="C443" s="2" t="s">
        <v>31</v>
      </c>
      <c r="D443" s="2" t="s">
        <v>22</v>
      </c>
      <c r="E443" s="2">
        <v>54073</v>
      </c>
      <c r="F443" s="2">
        <v>9031877</v>
      </c>
      <c r="G443" s="2">
        <f t="shared" si="46"/>
        <v>5.9869061547228779E-3</v>
      </c>
      <c r="I443" s="2">
        <v>2013</v>
      </c>
      <c r="J443" s="2" t="s">
        <v>32</v>
      </c>
      <c r="K443" s="2" t="s">
        <v>31</v>
      </c>
      <c r="L443" s="2" t="s">
        <v>22</v>
      </c>
      <c r="M443" s="2" t="s">
        <v>23</v>
      </c>
      <c r="N443" s="2">
        <v>3288</v>
      </c>
      <c r="O443" s="2">
        <v>9031877</v>
      </c>
      <c r="P443" s="2">
        <f t="shared" si="48"/>
        <v>0.36404393018195447</v>
      </c>
      <c r="R443" s="2">
        <f t="shared" si="42"/>
        <v>50785</v>
      </c>
      <c r="S443" s="2">
        <v>0.11</v>
      </c>
      <c r="T443" s="2">
        <v>0.06</v>
      </c>
      <c r="U443" s="2">
        <v>0.29699999999999999</v>
      </c>
      <c r="W443" s="2">
        <f t="shared" si="43"/>
        <v>0.6978386648418492</v>
      </c>
      <c r="X443" s="2">
        <f t="shared" si="47"/>
        <v>7.2674875475120873E-2</v>
      </c>
      <c r="Y443" s="2">
        <f t="shared" si="44"/>
        <v>5985.2870810040131</v>
      </c>
      <c r="Z443" s="2"/>
      <c r="AA443" s="2">
        <f t="shared" si="45"/>
        <v>5.3242214125586509E-3</v>
      </c>
    </row>
    <row r="444" spans="1:27" x14ac:dyDescent="0.35">
      <c r="A444" s="2">
        <v>2013</v>
      </c>
      <c r="B444" s="2" t="s">
        <v>32</v>
      </c>
      <c r="C444" s="2" t="s">
        <v>31</v>
      </c>
      <c r="D444" s="2" t="s">
        <v>24</v>
      </c>
      <c r="E444" s="2">
        <v>75104</v>
      </c>
      <c r="F444" s="2">
        <v>8499031</v>
      </c>
      <c r="G444" s="2">
        <f t="shared" si="46"/>
        <v>8.836772097901513E-3</v>
      </c>
      <c r="I444" s="2">
        <v>2013</v>
      </c>
      <c r="J444" s="2" t="s">
        <v>32</v>
      </c>
      <c r="K444" s="2" t="s">
        <v>31</v>
      </c>
      <c r="L444" s="2" t="s">
        <v>24</v>
      </c>
      <c r="M444" s="2" t="s">
        <v>23</v>
      </c>
      <c r="N444" s="2">
        <v>6280</v>
      </c>
      <c r="O444" s="2">
        <v>8499031</v>
      </c>
      <c r="P444" s="2">
        <f t="shared" si="48"/>
        <v>0.73890776489696297</v>
      </c>
      <c r="R444" s="2">
        <f t="shared" si="42"/>
        <v>68824</v>
      </c>
      <c r="S444" s="2">
        <v>0.18</v>
      </c>
      <c r="T444" s="2">
        <v>0.05</v>
      </c>
      <c r="U444" s="2">
        <v>0.186</v>
      </c>
      <c r="W444" s="2">
        <f t="shared" si="43"/>
        <v>0.7563972006369426</v>
      </c>
      <c r="X444" s="2">
        <f t="shared" si="47"/>
        <v>9.8735808704702471E-2</v>
      </c>
      <c r="Y444" s="2">
        <f t="shared" si="44"/>
        <v>11545.567718292441</v>
      </c>
      <c r="Z444" s="2"/>
      <c r="AA444" s="2">
        <f t="shared" si="45"/>
        <v>7.4783151493043806E-3</v>
      </c>
    </row>
    <row r="445" spans="1:27" x14ac:dyDescent="0.35">
      <c r="A445" s="2">
        <v>2013</v>
      </c>
      <c r="B445" s="2" t="s">
        <v>32</v>
      </c>
      <c r="C445" s="2" t="s">
        <v>31</v>
      </c>
      <c r="D445" s="2" t="s">
        <v>25</v>
      </c>
      <c r="E445" s="2">
        <v>90766</v>
      </c>
      <c r="F445" s="2">
        <v>7287964</v>
      </c>
      <c r="G445" s="2">
        <f t="shared" si="46"/>
        <v>1.2454232759656882E-2</v>
      </c>
      <c r="I445" s="2">
        <v>2013</v>
      </c>
      <c r="J445" s="2" t="s">
        <v>32</v>
      </c>
      <c r="K445" s="2" t="s">
        <v>31</v>
      </c>
      <c r="L445" s="2" t="s">
        <v>25</v>
      </c>
      <c r="M445" s="2" t="s">
        <v>23</v>
      </c>
      <c r="N445" s="2">
        <v>8653</v>
      </c>
      <c r="O445" s="2">
        <v>7287964</v>
      </c>
      <c r="P445" s="2">
        <f t="shared" si="48"/>
        <v>1.1873000470364561</v>
      </c>
      <c r="R445" s="2">
        <f t="shared" si="42"/>
        <v>82113</v>
      </c>
      <c r="S445" s="2">
        <v>0.31</v>
      </c>
      <c r="T445" s="2">
        <v>0.12</v>
      </c>
      <c r="U445" s="2">
        <v>0.111</v>
      </c>
      <c r="W445" s="2">
        <f t="shared" si="43"/>
        <v>0.73890340459956072</v>
      </c>
      <c r="X445" s="2">
        <f t="shared" si="47"/>
        <v>9.2789076531723302E-2</v>
      </c>
      <c r="Y445" s="2">
        <f t="shared" si="44"/>
        <v>14012.920601249396</v>
      </c>
      <c r="Z445" s="2"/>
      <c r="AA445" s="2">
        <f t="shared" si="45"/>
        <v>1.0531484430871312E-2</v>
      </c>
    </row>
    <row r="446" spans="1:27" x14ac:dyDescent="0.35">
      <c r="A446" s="2">
        <v>2013</v>
      </c>
      <c r="B446" s="2" t="s">
        <v>32</v>
      </c>
      <c r="C446" s="2" t="s">
        <v>31</v>
      </c>
      <c r="D446" s="2" t="s">
        <v>26</v>
      </c>
      <c r="E446" s="2">
        <v>104448</v>
      </c>
      <c r="F446" s="2">
        <v>5934611</v>
      </c>
      <c r="G446" s="2">
        <f t="shared" si="46"/>
        <v>1.7599805614892029E-2</v>
      </c>
      <c r="I446" s="2">
        <v>2013</v>
      </c>
      <c r="J446" s="2" t="s">
        <v>32</v>
      </c>
      <c r="K446" s="2" t="s">
        <v>31</v>
      </c>
      <c r="L446" s="2" t="s">
        <v>26</v>
      </c>
      <c r="M446" s="2" t="s">
        <v>23</v>
      </c>
      <c r="N446" s="2">
        <v>11571</v>
      </c>
      <c r="O446" s="2">
        <v>5934611</v>
      </c>
      <c r="P446" s="2">
        <f t="shared" si="48"/>
        <v>1.9497486861396645</v>
      </c>
      <c r="R446" s="2">
        <f t="shared" si="42"/>
        <v>92877</v>
      </c>
      <c r="S446" s="2">
        <v>0.43</v>
      </c>
      <c r="T446" s="2">
        <v>0.22</v>
      </c>
      <c r="U446" s="2">
        <v>7.2999999999999995E-2</v>
      </c>
      <c r="W446" s="2">
        <f t="shared" si="43"/>
        <v>0.77945875637369288</v>
      </c>
      <c r="X446" s="2">
        <f t="shared" si="47"/>
        <v>0.10500903353032839</v>
      </c>
      <c r="Y446" s="2">
        <f t="shared" si="44"/>
        <v>18772.041277196309</v>
      </c>
      <c r="Z446" s="2"/>
      <c r="AA446" s="2">
        <f t="shared" si="45"/>
        <v>1.4436659575969459E-2</v>
      </c>
    </row>
    <row r="447" spans="1:27" x14ac:dyDescent="0.35">
      <c r="A447" s="2">
        <v>2013</v>
      </c>
      <c r="B447" s="2" t="s">
        <v>32</v>
      </c>
      <c r="C447" s="2" t="s">
        <v>31</v>
      </c>
      <c r="D447" s="2" t="s">
        <v>27</v>
      </c>
      <c r="E447" s="2">
        <v>114192</v>
      </c>
      <c r="F447" s="2">
        <v>4225158</v>
      </c>
      <c r="G447" s="2">
        <f t="shared" si="46"/>
        <v>2.7026681605752969E-2</v>
      </c>
      <c r="I447" s="2">
        <v>2013</v>
      </c>
      <c r="J447" s="2" t="s">
        <v>32</v>
      </c>
      <c r="K447" s="2" t="s">
        <v>31</v>
      </c>
      <c r="L447" s="2" t="s">
        <v>27</v>
      </c>
      <c r="M447" s="2" t="s">
        <v>23</v>
      </c>
      <c r="N447" s="2">
        <v>12452</v>
      </c>
      <c r="O447" s="2">
        <v>4225158</v>
      </c>
      <c r="P447" s="2">
        <f t="shared" si="48"/>
        <v>2.9471087235080913</v>
      </c>
      <c r="R447" s="2">
        <f t="shared" si="42"/>
        <v>101740</v>
      </c>
      <c r="S447" s="2">
        <v>0.63</v>
      </c>
      <c r="T447" s="2">
        <v>0.35</v>
      </c>
      <c r="U447" s="2">
        <v>4.5999999999999999E-2</v>
      </c>
      <c r="W447" s="2">
        <f t="shared" si="43"/>
        <v>0.78623116447157082</v>
      </c>
      <c r="X447" s="2">
        <f t="shared" si="47"/>
        <v>0.10110316041770773</v>
      </c>
      <c r="Y447" s="2">
        <f t="shared" si="44"/>
        <v>20076.386000897583</v>
      </c>
      <c r="Z447" s="2"/>
      <c r="AA447" s="2">
        <f t="shared" si="45"/>
        <v>2.2275051962341388E-2</v>
      </c>
    </row>
    <row r="448" spans="1:27" x14ac:dyDescent="0.35">
      <c r="A448" s="2">
        <v>2013</v>
      </c>
      <c r="B448" s="2" t="s">
        <v>32</v>
      </c>
      <c r="C448" s="2" t="s">
        <v>31</v>
      </c>
      <c r="D448" s="2" t="s">
        <v>28</v>
      </c>
      <c r="E448" s="2">
        <v>127019</v>
      </c>
      <c r="F448" s="2">
        <v>2951208</v>
      </c>
      <c r="G448" s="2">
        <f t="shared" si="46"/>
        <v>4.3039663758027223E-2</v>
      </c>
      <c r="I448" s="2">
        <v>2013</v>
      </c>
      <c r="J448" s="2" t="s">
        <v>32</v>
      </c>
      <c r="K448" s="2" t="s">
        <v>31</v>
      </c>
      <c r="L448" s="2" t="s">
        <v>28</v>
      </c>
      <c r="M448" s="2" t="s">
        <v>23</v>
      </c>
      <c r="N448" s="2">
        <v>11315</v>
      </c>
      <c r="O448" s="2">
        <v>2951208</v>
      </c>
      <c r="P448" s="2">
        <f t="shared" si="48"/>
        <v>3.8340232203219835</v>
      </c>
      <c r="R448" s="2">
        <f t="shared" si="42"/>
        <v>115704</v>
      </c>
      <c r="S448" s="2">
        <v>0.77</v>
      </c>
      <c r="T448" s="2">
        <v>0.52</v>
      </c>
      <c r="U448" s="2">
        <v>2.7E-2</v>
      </c>
      <c r="W448" s="2">
        <f t="shared" si="43"/>
        <v>0.79916657887759612</v>
      </c>
      <c r="X448" s="2">
        <f t="shared" si="47"/>
        <v>7.9399060388851944E-2</v>
      </c>
      <c r="Y448" s="2">
        <f t="shared" si="44"/>
        <v>18229.358723231726</v>
      </c>
      <c r="Z448" s="2"/>
      <c r="AA448" s="2">
        <f t="shared" si="45"/>
        <v>3.6862749517068361E-2</v>
      </c>
    </row>
    <row r="449" spans="1:27" x14ac:dyDescent="0.35">
      <c r="A449" s="2">
        <v>2013</v>
      </c>
      <c r="B449" s="2" t="s">
        <v>32</v>
      </c>
      <c r="C449" s="2" t="s">
        <v>31</v>
      </c>
      <c r="D449" s="2" t="s">
        <v>29</v>
      </c>
      <c r="E449" s="2">
        <v>151438</v>
      </c>
      <c r="F449" s="2">
        <v>2104984</v>
      </c>
      <c r="G449" s="2">
        <f t="shared" si="46"/>
        <v>7.1942589587379285E-2</v>
      </c>
      <c r="I449" s="2">
        <v>2013</v>
      </c>
      <c r="J449" s="2" t="s">
        <v>32</v>
      </c>
      <c r="K449" s="2" t="s">
        <v>31</v>
      </c>
      <c r="L449" s="2" t="s">
        <v>29</v>
      </c>
      <c r="M449" s="2" t="s">
        <v>23</v>
      </c>
      <c r="N449" s="2">
        <v>9758</v>
      </c>
      <c r="O449" s="2">
        <v>2104984</v>
      </c>
      <c r="P449" s="2">
        <f t="shared" si="48"/>
        <v>4.6356646891377791</v>
      </c>
      <c r="R449" s="2">
        <f t="shared" si="42"/>
        <v>141680</v>
      </c>
      <c r="S449" s="2">
        <v>1</v>
      </c>
      <c r="T449" s="2">
        <v>0.89</v>
      </c>
      <c r="U449" s="2">
        <v>1.6E-2</v>
      </c>
      <c r="W449" s="2">
        <f t="shared" si="43"/>
        <v>0.78428120516499278</v>
      </c>
      <c r="X449" s="2">
        <f t="shared" si="47"/>
        <v>5.6511058559688292E-2</v>
      </c>
      <c r="Y449" s="2">
        <f t="shared" si="44"/>
        <v>15659.502776736637</v>
      </c>
      <c r="Z449" s="2">
        <f>SUM(Y443:Y449)/ SUM(E443:E449)</f>
        <v>0.14543270135363173</v>
      </c>
      <c r="AA449" s="2">
        <f t="shared" si="45"/>
        <v>6.4503339323844444E-2</v>
      </c>
    </row>
    <row r="450" spans="1:27" x14ac:dyDescent="0.35">
      <c r="A450" s="2">
        <v>2013</v>
      </c>
      <c r="B450" s="2" t="s">
        <v>32</v>
      </c>
      <c r="C450" s="2" t="s">
        <v>31</v>
      </c>
      <c r="D450" s="2" t="s">
        <v>30</v>
      </c>
      <c r="E450" s="2">
        <v>278557</v>
      </c>
      <c r="F450" s="2">
        <v>1830158</v>
      </c>
      <c r="G450" s="2">
        <f t="shared" si="46"/>
        <v>0.15220379879769944</v>
      </c>
      <c r="I450" s="2">
        <v>2013</v>
      </c>
      <c r="J450" s="2" t="s">
        <v>32</v>
      </c>
      <c r="K450" s="2" t="s">
        <v>31</v>
      </c>
      <c r="L450" s="2" t="s">
        <v>30</v>
      </c>
      <c r="M450" s="2" t="s">
        <v>23</v>
      </c>
      <c r="N450" s="2">
        <v>8544</v>
      </c>
      <c r="O450" s="2">
        <v>1830158</v>
      </c>
      <c r="P450" s="2">
        <f t="shared" si="48"/>
        <v>4.6684493907083429</v>
      </c>
      <c r="R450" s="2">
        <f t="shared" si="42"/>
        <v>270013</v>
      </c>
      <c r="S450" s="2">
        <v>1.24</v>
      </c>
      <c r="T450" s="2">
        <v>0.87</v>
      </c>
      <c r="U450" s="2">
        <v>1.6E-2</v>
      </c>
      <c r="W450" s="2">
        <f t="shared" si="43"/>
        <v>0.73438718164794003</v>
      </c>
      <c r="X450" s="2">
        <f t="shared" si="47"/>
        <v>5.3377781845813328E-2</v>
      </c>
      <c r="Y450" s="2">
        <f t="shared" si="44"/>
        <v>20687.299089533593</v>
      </c>
      <c r="Z450" s="2">
        <f>SUM(Y443:Y450)/ SUM(E443:E450)</f>
        <v>0.12552103237368301</v>
      </c>
      <c r="AA450" s="2">
        <f t="shared" si="45"/>
        <v>0.14090023971179888</v>
      </c>
    </row>
    <row r="451" spans="1:27" x14ac:dyDescent="0.35">
      <c r="A451" s="2">
        <v>2014</v>
      </c>
      <c r="B451" s="2" t="s">
        <v>20</v>
      </c>
      <c r="C451" s="2" t="s">
        <v>21</v>
      </c>
      <c r="D451" s="2" t="s">
        <v>22</v>
      </c>
      <c r="E451" s="2">
        <v>8595</v>
      </c>
      <c r="F451" s="2">
        <v>1544898</v>
      </c>
      <c r="G451" s="2">
        <f t="shared" si="46"/>
        <v>5.5634740934352948E-3</v>
      </c>
      <c r="I451" s="2">
        <v>2014</v>
      </c>
      <c r="J451" s="2" t="s">
        <v>20</v>
      </c>
      <c r="K451" s="2" t="s">
        <v>21</v>
      </c>
      <c r="L451" s="2" t="s">
        <v>22</v>
      </c>
      <c r="M451" s="2" t="s">
        <v>23</v>
      </c>
      <c r="N451" s="2">
        <v>545</v>
      </c>
      <c r="O451" s="2">
        <v>1544898</v>
      </c>
      <c r="P451" s="2">
        <f t="shared" si="48"/>
        <v>0.35277409900200529</v>
      </c>
      <c r="R451" s="2">
        <f t="shared" ref="R451:R514" si="49">E451-N451</f>
        <v>8050</v>
      </c>
      <c r="S451" s="2">
        <v>0.11</v>
      </c>
      <c r="T451" s="2">
        <v>0.06</v>
      </c>
      <c r="U451" s="2">
        <v>0.20699999999999999</v>
      </c>
      <c r="W451" s="2">
        <f t="shared" ref="W451:W514" si="50">(P451-S451)/(P451)</f>
        <v>0.68818572477064222</v>
      </c>
      <c r="X451" s="2">
        <f t="shared" si="47"/>
        <v>4.9012383895259519E-2</v>
      </c>
      <c r="Y451" s="2">
        <f t="shared" ref="Y451:Y514" si="51">N451*W451+R451*X451</f>
        <v>769.6109103568391</v>
      </c>
      <c r="Z451" s="2"/>
      <c r="AA451" s="2">
        <f t="shared" ref="AA451:AA514" si="52">(E451-Y451)/F451</f>
        <v>5.065311165943099E-3</v>
      </c>
    </row>
    <row r="452" spans="1:27" x14ac:dyDescent="0.35">
      <c r="A452" s="2">
        <v>2014</v>
      </c>
      <c r="B452" s="2" t="s">
        <v>20</v>
      </c>
      <c r="C452" s="2" t="s">
        <v>21</v>
      </c>
      <c r="D452" s="2" t="s">
        <v>24</v>
      </c>
      <c r="E452" s="2">
        <v>11687</v>
      </c>
      <c r="F452" s="2">
        <v>1421228</v>
      </c>
      <c r="G452" s="2">
        <f t="shared" ref="G452:G515" si="53">E452/F452</f>
        <v>8.2231703850472963E-3</v>
      </c>
      <c r="I452" s="2">
        <v>2014</v>
      </c>
      <c r="J452" s="2" t="s">
        <v>20</v>
      </c>
      <c r="K452" s="2" t="s">
        <v>21</v>
      </c>
      <c r="L452" s="2" t="s">
        <v>24</v>
      </c>
      <c r="M452" s="2" t="s">
        <v>23</v>
      </c>
      <c r="N452" s="2">
        <v>844</v>
      </c>
      <c r="O452" s="2">
        <v>1421228</v>
      </c>
      <c r="P452" s="2">
        <f t="shared" si="48"/>
        <v>0.59385264011122774</v>
      </c>
      <c r="R452" s="2">
        <f t="shared" si="49"/>
        <v>10843</v>
      </c>
      <c r="S452" s="2">
        <v>0.13</v>
      </c>
      <c r="T452" s="2">
        <v>7.0000000000000007E-2</v>
      </c>
      <c r="U452" s="2">
        <v>0.17499999999999999</v>
      </c>
      <c r="W452" s="2">
        <f t="shared" si="50"/>
        <v>0.78109047393364928</v>
      </c>
      <c r="X452" s="2">
        <f t="shared" ref="X452:X515" si="54">(EXP(U452*P452)-EXP(U452*S452))/(EXP(U452*VALUE(P452)))</f>
        <v>7.7966951787318994E-2</v>
      </c>
      <c r="Y452" s="2">
        <f t="shared" si="51"/>
        <v>1504.6360182298999</v>
      </c>
      <c r="Z452" s="2"/>
      <c r="AA452" s="2">
        <f t="shared" si="52"/>
        <v>7.1644830961465015E-3</v>
      </c>
    </row>
    <row r="453" spans="1:27" x14ac:dyDescent="0.35">
      <c r="A453" s="2">
        <v>2014</v>
      </c>
      <c r="B453" s="2" t="s">
        <v>20</v>
      </c>
      <c r="C453" s="2" t="s">
        <v>21</v>
      </c>
      <c r="D453" s="2" t="s">
        <v>25</v>
      </c>
      <c r="E453" s="2">
        <v>13442</v>
      </c>
      <c r="F453" s="2">
        <v>1156610</v>
      </c>
      <c r="G453" s="2">
        <f t="shared" si="53"/>
        <v>1.1621895020793527E-2</v>
      </c>
      <c r="I453" s="2">
        <v>2014</v>
      </c>
      <c r="J453" s="2" t="s">
        <v>20</v>
      </c>
      <c r="K453" s="2" t="s">
        <v>21</v>
      </c>
      <c r="L453" s="2" t="s">
        <v>25</v>
      </c>
      <c r="M453" s="2" t="s">
        <v>23</v>
      </c>
      <c r="N453" s="2">
        <v>956</v>
      </c>
      <c r="O453" s="2">
        <v>1156610</v>
      </c>
      <c r="P453" s="2">
        <f t="shared" ref="P453:P516" si="55">N453/O453*1000</f>
        <v>0.8265534622733679</v>
      </c>
      <c r="R453" s="2">
        <f t="shared" si="49"/>
        <v>12486</v>
      </c>
      <c r="S453" s="2">
        <v>0.2</v>
      </c>
      <c r="T453" s="2">
        <v>0.12</v>
      </c>
      <c r="U453" s="2">
        <v>8.6999999999999994E-2</v>
      </c>
      <c r="W453" s="2">
        <f t="shared" si="50"/>
        <v>0.75803138075313814</v>
      </c>
      <c r="X453" s="2">
        <f t="shared" si="54"/>
        <v>5.305110387543923E-2</v>
      </c>
      <c r="Y453" s="2">
        <f t="shared" si="51"/>
        <v>1387.0740829887343</v>
      </c>
      <c r="Z453" s="2"/>
      <c r="AA453" s="2">
        <f t="shared" si="52"/>
        <v>1.042263677212826E-2</v>
      </c>
    </row>
    <row r="454" spans="1:27" x14ac:dyDescent="0.35">
      <c r="A454" s="2">
        <v>2014</v>
      </c>
      <c r="B454" s="2" t="s">
        <v>20</v>
      </c>
      <c r="C454" s="2" t="s">
        <v>21</v>
      </c>
      <c r="D454" s="2" t="s">
        <v>26</v>
      </c>
      <c r="E454" s="2">
        <v>13545</v>
      </c>
      <c r="F454" s="2">
        <v>858772</v>
      </c>
      <c r="G454" s="2">
        <f t="shared" si="53"/>
        <v>1.5772521693767378E-2</v>
      </c>
      <c r="I454" s="2">
        <v>2014</v>
      </c>
      <c r="J454" s="2" t="s">
        <v>20</v>
      </c>
      <c r="K454" s="2" t="s">
        <v>21</v>
      </c>
      <c r="L454" s="2" t="s">
        <v>26</v>
      </c>
      <c r="M454" s="2" t="s">
        <v>23</v>
      </c>
      <c r="N454" s="2">
        <v>1033</v>
      </c>
      <c r="O454" s="2">
        <v>858772</v>
      </c>
      <c r="P454" s="2">
        <f t="shared" si="55"/>
        <v>1.2028803920016022</v>
      </c>
      <c r="R454" s="2">
        <f t="shared" si="49"/>
        <v>12512</v>
      </c>
      <c r="S454" s="2">
        <v>0.25</v>
      </c>
      <c r="T454" s="2">
        <v>0.17</v>
      </c>
      <c r="U454" s="2">
        <v>8.5000000000000006E-2</v>
      </c>
      <c r="W454" s="2">
        <f t="shared" si="50"/>
        <v>0.79216553727008709</v>
      </c>
      <c r="X454" s="2">
        <f t="shared" si="54"/>
        <v>7.7801543863506961E-2</v>
      </c>
      <c r="Y454" s="2">
        <f t="shared" si="51"/>
        <v>1791.7599168201991</v>
      </c>
      <c r="Z454" s="2"/>
      <c r="AA454" s="2">
        <f t="shared" si="52"/>
        <v>1.3686100714950885E-2</v>
      </c>
    </row>
    <row r="455" spans="1:27" x14ac:dyDescent="0.35">
      <c r="A455" s="2">
        <v>2014</v>
      </c>
      <c r="B455" s="2" t="s">
        <v>20</v>
      </c>
      <c r="C455" s="2" t="s">
        <v>21</v>
      </c>
      <c r="D455" s="2" t="s">
        <v>27</v>
      </c>
      <c r="E455" s="2">
        <v>13911</v>
      </c>
      <c r="F455" s="2">
        <v>601498</v>
      </c>
      <c r="G455" s="2">
        <f t="shared" si="53"/>
        <v>2.3127258943504383E-2</v>
      </c>
      <c r="I455" s="2">
        <v>2014</v>
      </c>
      <c r="J455" s="2" t="s">
        <v>20</v>
      </c>
      <c r="K455" s="2" t="s">
        <v>21</v>
      </c>
      <c r="L455" s="2" t="s">
        <v>27</v>
      </c>
      <c r="M455" s="2" t="s">
        <v>23</v>
      </c>
      <c r="N455" s="2">
        <v>1045</v>
      </c>
      <c r="O455" s="2">
        <v>601498</v>
      </c>
      <c r="P455" s="2">
        <f t="shared" si="55"/>
        <v>1.7373291349264668</v>
      </c>
      <c r="R455" s="2">
        <f t="shared" si="49"/>
        <v>12866</v>
      </c>
      <c r="S455" s="2">
        <v>0.34</v>
      </c>
      <c r="T455" s="2">
        <v>0.31</v>
      </c>
      <c r="U455" s="2">
        <v>6.9000000000000006E-2</v>
      </c>
      <c r="W455" s="2">
        <f t="shared" si="50"/>
        <v>0.80429730143540668</v>
      </c>
      <c r="X455" s="2">
        <f t="shared" si="54"/>
        <v>9.1913563301714324E-2</v>
      </c>
      <c r="Y455" s="2">
        <f t="shared" si="51"/>
        <v>2023.0505854398566</v>
      </c>
      <c r="Z455" s="2"/>
      <c r="AA455" s="2">
        <f t="shared" si="52"/>
        <v>1.9763905141097965E-2</v>
      </c>
    </row>
    <row r="456" spans="1:27" x14ac:dyDescent="0.35">
      <c r="A456" s="2">
        <v>2014</v>
      </c>
      <c r="B456" s="2" t="s">
        <v>20</v>
      </c>
      <c r="C456" s="2" t="s">
        <v>21</v>
      </c>
      <c r="D456" s="2" t="s">
        <v>28</v>
      </c>
      <c r="E456" s="2">
        <v>15399</v>
      </c>
      <c r="F456" s="2">
        <v>434877</v>
      </c>
      <c r="G456" s="2">
        <f t="shared" si="53"/>
        <v>3.5410012486289229E-2</v>
      </c>
      <c r="I456" s="2">
        <v>2014</v>
      </c>
      <c r="J456" s="2" t="s">
        <v>20</v>
      </c>
      <c r="K456" s="2" t="s">
        <v>21</v>
      </c>
      <c r="L456" s="2" t="s">
        <v>28</v>
      </c>
      <c r="M456" s="2" t="s">
        <v>23</v>
      </c>
      <c r="N456" s="2">
        <v>953</v>
      </c>
      <c r="O456" s="2">
        <v>434877</v>
      </c>
      <c r="P456" s="2">
        <f t="shared" si="55"/>
        <v>2.1914242417971059</v>
      </c>
      <c r="R456" s="2">
        <f t="shared" si="49"/>
        <v>14446</v>
      </c>
      <c r="S456" s="2">
        <v>0.43</v>
      </c>
      <c r="T456" s="2">
        <v>0.33</v>
      </c>
      <c r="U456" s="2">
        <v>5.6000000000000001E-2</v>
      </c>
      <c r="W456" s="2">
        <f t="shared" si="50"/>
        <v>0.80378057712486883</v>
      </c>
      <c r="X456" s="2">
        <f t="shared" si="54"/>
        <v>9.3930946217493691E-2</v>
      </c>
      <c r="Y456" s="2">
        <f t="shared" si="51"/>
        <v>2122.9293390579141</v>
      </c>
      <c r="Z456" s="2"/>
      <c r="AA456" s="2">
        <f t="shared" si="52"/>
        <v>3.0528334818677661E-2</v>
      </c>
    </row>
    <row r="457" spans="1:27" x14ac:dyDescent="0.35">
      <c r="A457" s="2">
        <v>2014</v>
      </c>
      <c r="B457" s="2" t="s">
        <v>20</v>
      </c>
      <c r="C457" s="2" t="s">
        <v>21</v>
      </c>
      <c r="D457" s="2" t="s">
        <v>29</v>
      </c>
      <c r="E457" s="2">
        <v>16868</v>
      </c>
      <c r="F457" s="2">
        <v>305737</v>
      </c>
      <c r="G457" s="2">
        <f t="shared" si="53"/>
        <v>5.517160173613269E-2</v>
      </c>
      <c r="I457" s="2">
        <v>2014</v>
      </c>
      <c r="J457" s="2" t="s">
        <v>20</v>
      </c>
      <c r="K457" s="2" t="s">
        <v>21</v>
      </c>
      <c r="L457" s="2" t="s">
        <v>29</v>
      </c>
      <c r="M457" s="2" t="s">
        <v>23</v>
      </c>
      <c r="N457" s="2">
        <v>732</v>
      </c>
      <c r="O457" s="2">
        <v>305737</v>
      </c>
      <c r="P457" s="2">
        <f t="shared" si="55"/>
        <v>2.3942146354546554</v>
      </c>
      <c r="R457" s="2">
        <f t="shared" si="49"/>
        <v>16136</v>
      </c>
      <c r="S457" s="2">
        <v>0.85</v>
      </c>
      <c r="T457" s="2">
        <v>0.57999999999999996</v>
      </c>
      <c r="U457" s="2">
        <v>3.9E-2</v>
      </c>
      <c r="W457" s="2">
        <f t="shared" si="50"/>
        <v>0.64497752732240432</v>
      </c>
      <c r="X457" s="2">
        <f t="shared" si="54"/>
        <v>5.8446747157801356E-2</v>
      </c>
      <c r="Y457" s="2">
        <f t="shared" si="51"/>
        <v>1415.2202621382826</v>
      </c>
      <c r="Z457" s="2">
        <f>SUM(Y451:Y457)/ SUM(E451:E457)</f>
        <v>0.11786661011088344</v>
      </c>
      <c r="AA457" s="2">
        <f t="shared" si="52"/>
        <v>5.0542720501155297E-2</v>
      </c>
    </row>
    <row r="458" spans="1:27" x14ac:dyDescent="0.35">
      <c r="A458" s="2">
        <v>2014</v>
      </c>
      <c r="B458" s="2" t="s">
        <v>20</v>
      </c>
      <c r="C458" s="2" t="s">
        <v>21</v>
      </c>
      <c r="D458" s="2" t="s">
        <v>30</v>
      </c>
      <c r="E458" s="2">
        <v>38227</v>
      </c>
      <c r="F458" s="2">
        <v>327938</v>
      </c>
      <c r="G458" s="2">
        <f t="shared" si="53"/>
        <v>0.11656776585818052</v>
      </c>
      <c r="I458" s="2">
        <v>2014</v>
      </c>
      <c r="J458" s="2" t="s">
        <v>20</v>
      </c>
      <c r="K458" s="2" t="s">
        <v>21</v>
      </c>
      <c r="L458" s="2" t="s">
        <v>30</v>
      </c>
      <c r="M458" s="2" t="s">
        <v>23</v>
      </c>
      <c r="N458" s="2">
        <v>724</v>
      </c>
      <c r="O458" s="2">
        <v>327938</v>
      </c>
      <c r="P458" s="2">
        <f t="shared" si="55"/>
        <v>2.2077343888173981</v>
      </c>
      <c r="R458" s="2">
        <f t="shared" si="49"/>
        <v>37503</v>
      </c>
      <c r="S458" s="2">
        <v>0.89</v>
      </c>
      <c r="T458" s="2">
        <v>0.61</v>
      </c>
      <c r="U458" s="2">
        <v>3.9E-2</v>
      </c>
      <c r="W458" s="2">
        <f t="shared" si="50"/>
        <v>0.59687179558011039</v>
      </c>
      <c r="X458" s="2">
        <f t="shared" si="54"/>
        <v>5.009342484342022E-2</v>
      </c>
      <c r="Y458" s="2">
        <f t="shared" si="51"/>
        <v>2310.7888919027882</v>
      </c>
      <c r="Z458" s="2">
        <f>SUM(Y451:Y458)/ SUM(E451:E458)</f>
        <v>0.10119742703141481</v>
      </c>
      <c r="AA458" s="2">
        <f t="shared" si="52"/>
        <v>0.1095213458278614</v>
      </c>
    </row>
    <row r="459" spans="1:27" x14ac:dyDescent="0.35">
      <c r="A459" s="2">
        <v>2014</v>
      </c>
      <c r="B459" s="2" t="s">
        <v>20</v>
      </c>
      <c r="C459" s="2" t="s">
        <v>31</v>
      </c>
      <c r="D459" s="2" t="s">
        <v>22</v>
      </c>
      <c r="E459" s="2">
        <v>33617</v>
      </c>
      <c r="F459" s="2">
        <v>9147034</v>
      </c>
      <c r="G459" s="2">
        <f t="shared" si="53"/>
        <v>3.6751803918078801E-3</v>
      </c>
      <c r="I459" s="2">
        <v>2014</v>
      </c>
      <c r="J459" s="2" t="s">
        <v>20</v>
      </c>
      <c r="K459" s="2" t="s">
        <v>31</v>
      </c>
      <c r="L459" s="2" t="s">
        <v>22</v>
      </c>
      <c r="M459" s="2" t="s">
        <v>23</v>
      </c>
      <c r="N459" s="2">
        <v>2773</v>
      </c>
      <c r="O459" s="2">
        <v>9147034</v>
      </c>
      <c r="P459" s="2">
        <f t="shared" si="55"/>
        <v>0.30315837898929859</v>
      </c>
      <c r="R459" s="2">
        <f t="shared" si="49"/>
        <v>30844</v>
      </c>
      <c r="S459" s="2">
        <v>0.11</v>
      </c>
      <c r="T459" s="2">
        <v>0.06</v>
      </c>
      <c r="U459" s="2">
        <v>0.20699999999999999</v>
      </c>
      <c r="W459" s="2">
        <f t="shared" si="50"/>
        <v>0.63715335737468448</v>
      </c>
      <c r="X459" s="2">
        <f t="shared" si="54"/>
        <v>3.9194980992923102E-2</v>
      </c>
      <c r="Y459" s="2">
        <f t="shared" si="51"/>
        <v>2975.7562537457202</v>
      </c>
      <c r="Z459" s="2"/>
      <c r="AA459" s="2">
        <f t="shared" si="52"/>
        <v>3.3498556741184387E-3</v>
      </c>
    </row>
    <row r="460" spans="1:27" x14ac:dyDescent="0.35">
      <c r="A460" s="2">
        <v>2014</v>
      </c>
      <c r="B460" s="2" t="s">
        <v>20</v>
      </c>
      <c r="C460" s="2" t="s">
        <v>31</v>
      </c>
      <c r="D460" s="2" t="s">
        <v>24</v>
      </c>
      <c r="E460" s="2">
        <v>47464</v>
      </c>
      <c r="F460" s="2">
        <v>8924861</v>
      </c>
      <c r="G460" s="2">
        <f t="shared" si="53"/>
        <v>5.3181780646219586E-3</v>
      </c>
      <c r="I460" s="2">
        <v>2014</v>
      </c>
      <c r="J460" s="2" t="s">
        <v>20</v>
      </c>
      <c r="K460" s="2" t="s">
        <v>31</v>
      </c>
      <c r="L460" s="2" t="s">
        <v>24</v>
      </c>
      <c r="M460" s="2" t="s">
        <v>23</v>
      </c>
      <c r="N460" s="2">
        <v>4779</v>
      </c>
      <c r="O460" s="2">
        <v>8924861</v>
      </c>
      <c r="P460" s="2">
        <f t="shared" si="55"/>
        <v>0.53547052441488996</v>
      </c>
      <c r="R460" s="2">
        <f t="shared" si="49"/>
        <v>42685</v>
      </c>
      <c r="S460" s="2">
        <v>0.13</v>
      </c>
      <c r="T460" s="2">
        <v>7.0000000000000007E-2</v>
      </c>
      <c r="U460" s="2">
        <v>0.17499999999999999</v>
      </c>
      <c r="W460" s="2">
        <f t="shared" si="50"/>
        <v>0.75722286461602839</v>
      </c>
      <c r="X460" s="2">
        <f t="shared" si="54"/>
        <v>6.8498372511690261E-2</v>
      </c>
      <c r="Y460" s="2">
        <f t="shared" si="51"/>
        <v>6542.6211006614985</v>
      </c>
      <c r="Z460" s="2"/>
      <c r="AA460" s="2">
        <f t="shared" si="52"/>
        <v>4.5850998575034949E-3</v>
      </c>
    </row>
    <row r="461" spans="1:27" x14ac:dyDescent="0.35">
      <c r="A461" s="2">
        <v>2014</v>
      </c>
      <c r="B461" s="2" t="s">
        <v>20</v>
      </c>
      <c r="C461" s="2" t="s">
        <v>31</v>
      </c>
      <c r="D461" s="2" t="s">
        <v>25</v>
      </c>
      <c r="E461" s="2">
        <v>59550</v>
      </c>
      <c r="F461" s="2">
        <v>7924066</v>
      </c>
      <c r="G461" s="2">
        <f t="shared" si="53"/>
        <v>7.515081272669864E-3</v>
      </c>
      <c r="I461" s="2">
        <v>2014</v>
      </c>
      <c r="J461" s="2" t="s">
        <v>20</v>
      </c>
      <c r="K461" s="2" t="s">
        <v>31</v>
      </c>
      <c r="L461" s="2" t="s">
        <v>25</v>
      </c>
      <c r="M461" s="2" t="s">
        <v>23</v>
      </c>
      <c r="N461" s="2">
        <v>6400</v>
      </c>
      <c r="O461" s="2">
        <v>7924066</v>
      </c>
      <c r="P461" s="2">
        <f t="shared" si="55"/>
        <v>0.80766616532472091</v>
      </c>
      <c r="R461" s="2">
        <f t="shared" si="49"/>
        <v>53150</v>
      </c>
      <c r="S461" s="2">
        <v>0.2</v>
      </c>
      <c r="T461" s="2">
        <v>0.12</v>
      </c>
      <c r="U461" s="2">
        <v>8.6999999999999994E-2</v>
      </c>
      <c r="W461" s="2">
        <f t="shared" si="50"/>
        <v>0.75237293749999989</v>
      </c>
      <c r="X461" s="2">
        <f t="shared" si="54"/>
        <v>5.1493803216966762E-2</v>
      </c>
      <c r="Y461" s="2">
        <f t="shared" si="51"/>
        <v>7552.0824409817833</v>
      </c>
      <c r="Z461" s="2"/>
      <c r="AA461" s="2">
        <f t="shared" si="52"/>
        <v>6.5620247937130021E-3</v>
      </c>
    </row>
    <row r="462" spans="1:27" x14ac:dyDescent="0.35">
      <c r="A462" s="2">
        <v>2014</v>
      </c>
      <c r="B462" s="2" t="s">
        <v>20</v>
      </c>
      <c r="C462" s="2" t="s">
        <v>31</v>
      </c>
      <c r="D462" s="2" t="s">
        <v>26</v>
      </c>
      <c r="E462" s="2">
        <v>76540</v>
      </c>
      <c r="F462" s="2">
        <v>6751189</v>
      </c>
      <c r="G462" s="2">
        <f t="shared" si="53"/>
        <v>1.133726222151387E-2</v>
      </c>
      <c r="I462" s="2">
        <v>2014</v>
      </c>
      <c r="J462" s="2" t="s">
        <v>20</v>
      </c>
      <c r="K462" s="2" t="s">
        <v>31</v>
      </c>
      <c r="L462" s="2" t="s">
        <v>26</v>
      </c>
      <c r="M462" s="2" t="s">
        <v>23</v>
      </c>
      <c r="N462" s="2">
        <v>8905</v>
      </c>
      <c r="O462" s="2">
        <v>6751189</v>
      </c>
      <c r="P462" s="2">
        <f t="shared" si="55"/>
        <v>1.3190269151108049</v>
      </c>
      <c r="R462" s="2">
        <f t="shared" si="49"/>
        <v>67635</v>
      </c>
      <c r="S462" s="2">
        <v>0.25</v>
      </c>
      <c r="T462" s="2">
        <v>0.17</v>
      </c>
      <c r="U462" s="2">
        <v>8.5000000000000006E-2</v>
      </c>
      <c r="W462" s="2">
        <f t="shared" si="50"/>
        <v>0.81046633913531729</v>
      </c>
      <c r="X462" s="2">
        <f t="shared" si="54"/>
        <v>8.6861112456823056E-2</v>
      </c>
      <c r="Y462" s="2">
        <f t="shared" si="51"/>
        <v>13092.054091017228</v>
      </c>
      <c r="Z462" s="2"/>
      <c r="AA462" s="2">
        <f t="shared" si="52"/>
        <v>9.3980402428346724E-3</v>
      </c>
    </row>
    <row r="463" spans="1:27" x14ac:dyDescent="0.35">
      <c r="A463" s="2">
        <v>2014</v>
      </c>
      <c r="B463" s="2" t="s">
        <v>20</v>
      </c>
      <c r="C463" s="2" t="s">
        <v>31</v>
      </c>
      <c r="D463" s="2" t="s">
        <v>27</v>
      </c>
      <c r="E463" s="2">
        <v>92639</v>
      </c>
      <c r="F463" s="2">
        <v>5053594</v>
      </c>
      <c r="G463" s="2">
        <f t="shared" si="53"/>
        <v>1.833131035061384E-2</v>
      </c>
      <c r="I463" s="2">
        <v>2014</v>
      </c>
      <c r="J463" s="2" t="s">
        <v>20</v>
      </c>
      <c r="K463" s="2" t="s">
        <v>31</v>
      </c>
      <c r="L463" s="2" t="s">
        <v>27</v>
      </c>
      <c r="M463" s="2" t="s">
        <v>23</v>
      </c>
      <c r="N463" s="2">
        <v>10148</v>
      </c>
      <c r="O463" s="2">
        <v>5053594</v>
      </c>
      <c r="P463" s="2">
        <f t="shared" si="55"/>
        <v>2.0080758367213511</v>
      </c>
      <c r="R463" s="2">
        <f t="shared" si="49"/>
        <v>82491</v>
      </c>
      <c r="S463" s="2">
        <v>0.34</v>
      </c>
      <c r="T463" s="2">
        <v>0.31</v>
      </c>
      <c r="U463" s="2">
        <v>6.9000000000000006E-2</v>
      </c>
      <c r="W463" s="2">
        <f t="shared" si="50"/>
        <v>0.83068368545526206</v>
      </c>
      <c r="X463" s="2">
        <f t="shared" si="54"/>
        <v>0.10872052184669116</v>
      </c>
      <c r="Y463" s="2">
        <f t="shared" si="51"/>
        <v>17398.2426076554</v>
      </c>
      <c r="Z463" s="2"/>
      <c r="AA463" s="2">
        <f t="shared" si="52"/>
        <v>1.4888563939316179E-2</v>
      </c>
    </row>
    <row r="464" spans="1:27" x14ac:dyDescent="0.35">
      <c r="A464" s="2">
        <v>2014</v>
      </c>
      <c r="B464" s="2" t="s">
        <v>20</v>
      </c>
      <c r="C464" s="2" t="s">
        <v>31</v>
      </c>
      <c r="D464" s="2" t="s">
        <v>28</v>
      </c>
      <c r="E464" s="2">
        <v>113430</v>
      </c>
      <c r="F464" s="2">
        <v>3751041</v>
      </c>
      <c r="G464" s="2">
        <f t="shared" si="53"/>
        <v>3.0239605485517219E-2</v>
      </c>
      <c r="I464" s="2">
        <v>2014</v>
      </c>
      <c r="J464" s="2" t="s">
        <v>20</v>
      </c>
      <c r="K464" s="2" t="s">
        <v>31</v>
      </c>
      <c r="L464" s="2" t="s">
        <v>28</v>
      </c>
      <c r="M464" s="2" t="s">
        <v>23</v>
      </c>
      <c r="N464" s="2">
        <v>9814</v>
      </c>
      <c r="O464" s="2">
        <v>3751041</v>
      </c>
      <c r="P464" s="2">
        <f t="shared" si="55"/>
        <v>2.6163403705797936</v>
      </c>
      <c r="R464" s="2">
        <f t="shared" si="49"/>
        <v>103616</v>
      </c>
      <c r="S464" s="2">
        <v>0.43</v>
      </c>
      <c r="T464" s="2">
        <v>0.33</v>
      </c>
      <c r="U464" s="2">
        <v>5.6000000000000001E-2</v>
      </c>
      <c r="W464" s="2">
        <f t="shared" si="50"/>
        <v>0.83564829529243934</v>
      </c>
      <c r="X464" s="2">
        <f t="shared" si="54"/>
        <v>0.11523664105527308</v>
      </c>
      <c r="Y464" s="2">
        <f t="shared" si="51"/>
        <v>20141.412169583175</v>
      </c>
      <c r="Z464" s="2"/>
      <c r="AA464" s="2">
        <f t="shared" si="52"/>
        <v>2.4870052828112738E-2</v>
      </c>
    </row>
    <row r="465" spans="1:27" x14ac:dyDescent="0.35">
      <c r="A465" s="2">
        <v>2014</v>
      </c>
      <c r="B465" s="2" t="s">
        <v>20</v>
      </c>
      <c r="C465" s="2" t="s">
        <v>31</v>
      </c>
      <c r="D465" s="2" t="s">
        <v>29</v>
      </c>
      <c r="E465" s="2">
        <v>153341</v>
      </c>
      <c r="F465" s="2">
        <v>2916001</v>
      </c>
      <c r="G465" s="2">
        <f t="shared" si="53"/>
        <v>5.258605878393046E-2</v>
      </c>
      <c r="I465" s="2">
        <v>2014</v>
      </c>
      <c r="J465" s="2" t="s">
        <v>20</v>
      </c>
      <c r="K465" s="2" t="s">
        <v>31</v>
      </c>
      <c r="L465" s="2" t="s">
        <v>29</v>
      </c>
      <c r="M465" s="2" t="s">
        <v>23</v>
      </c>
      <c r="N465" s="2">
        <v>8540</v>
      </c>
      <c r="O465" s="2">
        <v>2916001</v>
      </c>
      <c r="P465" s="2">
        <f t="shared" si="55"/>
        <v>2.9286684058064449</v>
      </c>
      <c r="R465" s="2">
        <f t="shared" si="49"/>
        <v>144801</v>
      </c>
      <c r="S465" s="2">
        <v>0.85</v>
      </c>
      <c r="T465" s="2">
        <v>0.57999999999999996</v>
      </c>
      <c r="U465" s="2">
        <v>3.9E-2</v>
      </c>
      <c r="W465" s="2">
        <f t="shared" si="50"/>
        <v>0.70976570843091324</v>
      </c>
      <c r="X465" s="2">
        <f t="shared" si="54"/>
        <v>7.7869078139216785E-2</v>
      </c>
      <c r="Y465" s="2">
        <f t="shared" si="51"/>
        <v>17336.919533636727</v>
      </c>
      <c r="Z465" s="2">
        <f>SUM(Y459:Y465)/ SUM(E459:E465)</f>
        <v>0.14748853707853976</v>
      </c>
      <c r="AA465" s="2">
        <f t="shared" si="52"/>
        <v>4.6640615166580288E-2</v>
      </c>
    </row>
    <row r="466" spans="1:27" x14ac:dyDescent="0.35">
      <c r="A466" s="2">
        <v>2014</v>
      </c>
      <c r="B466" s="2" t="s">
        <v>20</v>
      </c>
      <c r="C466" s="2" t="s">
        <v>31</v>
      </c>
      <c r="D466" s="2" t="s">
        <v>30</v>
      </c>
      <c r="E466" s="2">
        <v>466798</v>
      </c>
      <c r="F466" s="2">
        <v>3569034</v>
      </c>
      <c r="G466" s="2">
        <f t="shared" si="53"/>
        <v>0.13079113283874572</v>
      </c>
      <c r="I466" s="2">
        <v>2014</v>
      </c>
      <c r="J466" s="2" t="s">
        <v>20</v>
      </c>
      <c r="K466" s="2" t="s">
        <v>31</v>
      </c>
      <c r="L466" s="2" t="s">
        <v>30</v>
      </c>
      <c r="M466" s="2" t="s">
        <v>23</v>
      </c>
      <c r="N466" s="2">
        <v>8840</v>
      </c>
      <c r="O466" s="2">
        <v>3569034</v>
      </c>
      <c r="P466" s="2">
        <f t="shared" si="55"/>
        <v>2.4768606855524489</v>
      </c>
      <c r="R466" s="2">
        <f t="shared" si="49"/>
        <v>457958</v>
      </c>
      <c r="S466" s="2">
        <v>0.89</v>
      </c>
      <c r="T466" s="2">
        <v>0.61</v>
      </c>
      <c r="U466" s="2">
        <v>3.9E-2</v>
      </c>
      <c r="W466" s="2">
        <f t="shared" si="50"/>
        <v>0.64067417873303156</v>
      </c>
      <c r="X466" s="2">
        <f t="shared" si="54"/>
        <v>6.0011433167819581E-2</v>
      </c>
      <c r="Y466" s="2">
        <f t="shared" si="51"/>
        <v>33146.275650668322</v>
      </c>
      <c r="Z466" s="2">
        <f>SUM(Y459:Y466)/ SUM(E459:E466)</f>
        <v>0.11327174866271014</v>
      </c>
      <c r="AA466" s="2">
        <f t="shared" si="52"/>
        <v>0.1215039487853945</v>
      </c>
    </row>
    <row r="467" spans="1:27" x14ac:dyDescent="0.35">
      <c r="A467" s="2">
        <v>2014</v>
      </c>
      <c r="B467" s="2" t="s">
        <v>32</v>
      </c>
      <c r="C467" s="2" t="s">
        <v>21</v>
      </c>
      <c r="D467" s="2" t="s">
        <v>22</v>
      </c>
      <c r="E467" s="2">
        <v>11119</v>
      </c>
      <c r="F467" s="2">
        <v>1360058</v>
      </c>
      <c r="G467" s="2">
        <f t="shared" si="53"/>
        <v>8.1753866379227942E-3</v>
      </c>
      <c r="I467" s="2">
        <v>2014</v>
      </c>
      <c r="J467" s="2" t="s">
        <v>32</v>
      </c>
      <c r="K467" s="2" t="s">
        <v>21</v>
      </c>
      <c r="L467" s="2" t="s">
        <v>22</v>
      </c>
      <c r="M467" s="2" t="s">
        <v>23</v>
      </c>
      <c r="N467" s="2">
        <v>640</v>
      </c>
      <c r="O467" s="2">
        <v>1360058</v>
      </c>
      <c r="P467" s="2">
        <f t="shared" si="55"/>
        <v>0.47056816694582143</v>
      </c>
      <c r="R467" s="2">
        <f t="shared" si="49"/>
        <v>10479</v>
      </c>
      <c r="S467" s="2">
        <v>0.11</v>
      </c>
      <c r="T467" s="2">
        <v>0.06</v>
      </c>
      <c r="U467" s="2">
        <v>0.29699999999999999</v>
      </c>
      <c r="W467" s="2">
        <f t="shared" si="50"/>
        <v>0.76624003125000006</v>
      </c>
      <c r="X467" s="2">
        <f t="shared" si="54"/>
        <v>0.10155406365611282</v>
      </c>
      <c r="Y467" s="2">
        <f t="shared" si="51"/>
        <v>1554.5786530524063</v>
      </c>
      <c r="Z467" s="2"/>
      <c r="AA467" s="2">
        <f t="shared" si="52"/>
        <v>7.0323628455165842E-3</v>
      </c>
    </row>
    <row r="468" spans="1:27" x14ac:dyDescent="0.35">
      <c r="A468" s="2">
        <v>2014</v>
      </c>
      <c r="B468" s="2" t="s">
        <v>32</v>
      </c>
      <c r="C468" s="2" t="s">
        <v>21</v>
      </c>
      <c r="D468" s="2" t="s">
        <v>24</v>
      </c>
      <c r="E468" s="2">
        <v>16177</v>
      </c>
      <c r="F468" s="2">
        <v>1221758</v>
      </c>
      <c r="G468" s="2">
        <f t="shared" si="53"/>
        <v>1.3240756352731064E-2</v>
      </c>
      <c r="I468" s="2">
        <v>2014</v>
      </c>
      <c r="J468" s="2" t="s">
        <v>32</v>
      </c>
      <c r="K468" s="2" t="s">
        <v>21</v>
      </c>
      <c r="L468" s="2" t="s">
        <v>24</v>
      </c>
      <c r="M468" s="2" t="s">
        <v>23</v>
      </c>
      <c r="N468" s="2">
        <v>1272</v>
      </c>
      <c r="O468" s="2">
        <v>1221758</v>
      </c>
      <c r="P468" s="2">
        <f t="shared" si="55"/>
        <v>1.0411227100620581</v>
      </c>
      <c r="R468" s="2">
        <f t="shared" si="49"/>
        <v>14905</v>
      </c>
      <c r="S468" s="2">
        <v>0.18</v>
      </c>
      <c r="T468" s="2">
        <v>0.05</v>
      </c>
      <c r="U468" s="2">
        <v>0.186</v>
      </c>
      <c r="W468" s="2">
        <f t="shared" si="50"/>
        <v>0.82710971698113211</v>
      </c>
      <c r="X468" s="2">
        <f t="shared" si="54"/>
        <v>0.1480000612747486</v>
      </c>
      <c r="Y468" s="2">
        <f t="shared" si="51"/>
        <v>3258.0244733001277</v>
      </c>
      <c r="Z468" s="2"/>
      <c r="AA468" s="2">
        <f t="shared" si="52"/>
        <v>1.0574087116024509E-2</v>
      </c>
    </row>
    <row r="469" spans="1:27" x14ac:dyDescent="0.35">
      <c r="A469" s="2">
        <v>2014</v>
      </c>
      <c r="B469" s="2" t="s">
        <v>32</v>
      </c>
      <c r="C469" s="2" t="s">
        <v>21</v>
      </c>
      <c r="D469" s="2" t="s">
        <v>25</v>
      </c>
      <c r="E469" s="2">
        <v>18666</v>
      </c>
      <c r="F469" s="2">
        <v>940391</v>
      </c>
      <c r="G469" s="2">
        <f t="shared" si="53"/>
        <v>1.9849190389954818E-2</v>
      </c>
      <c r="I469" s="2">
        <v>2014</v>
      </c>
      <c r="J469" s="2" t="s">
        <v>32</v>
      </c>
      <c r="K469" s="2" t="s">
        <v>21</v>
      </c>
      <c r="L469" s="2" t="s">
        <v>25</v>
      </c>
      <c r="M469" s="2" t="s">
        <v>23</v>
      </c>
      <c r="N469" s="2">
        <v>1570</v>
      </c>
      <c r="O469" s="2">
        <v>940391</v>
      </c>
      <c r="P469" s="2">
        <f t="shared" si="55"/>
        <v>1.6695183173807491</v>
      </c>
      <c r="R469" s="2">
        <f t="shared" si="49"/>
        <v>17096</v>
      </c>
      <c r="S469" s="2">
        <v>0.31</v>
      </c>
      <c r="T469" s="2">
        <v>0.12</v>
      </c>
      <c r="U469" s="2">
        <v>0.111</v>
      </c>
      <c r="W469" s="2">
        <f t="shared" si="50"/>
        <v>0.81431770063694264</v>
      </c>
      <c r="X469" s="2">
        <f t="shared" si="54"/>
        <v>0.14007193039712751</v>
      </c>
      <c r="Y469" s="2">
        <f t="shared" si="51"/>
        <v>3673.1485120692914</v>
      </c>
      <c r="Z469" s="2"/>
      <c r="AA469" s="2">
        <f t="shared" si="52"/>
        <v>1.5943210311381871E-2</v>
      </c>
    </row>
    <row r="470" spans="1:27" x14ac:dyDescent="0.35">
      <c r="A470" s="2">
        <v>2014</v>
      </c>
      <c r="B470" s="2" t="s">
        <v>32</v>
      </c>
      <c r="C470" s="2" t="s">
        <v>21</v>
      </c>
      <c r="D470" s="2" t="s">
        <v>26</v>
      </c>
      <c r="E470" s="2">
        <v>17440</v>
      </c>
      <c r="F470" s="2">
        <v>666242</v>
      </c>
      <c r="G470" s="2">
        <f t="shared" si="53"/>
        <v>2.6176674541683053E-2</v>
      </c>
      <c r="I470" s="2">
        <v>2014</v>
      </c>
      <c r="J470" s="2" t="s">
        <v>32</v>
      </c>
      <c r="K470" s="2" t="s">
        <v>21</v>
      </c>
      <c r="L470" s="2" t="s">
        <v>26</v>
      </c>
      <c r="M470" s="2" t="s">
        <v>23</v>
      </c>
      <c r="N470" s="2">
        <v>1624</v>
      </c>
      <c r="O470" s="2">
        <v>666242</v>
      </c>
      <c r="P470" s="2">
        <f t="shared" si="55"/>
        <v>2.4375527210833301</v>
      </c>
      <c r="R470" s="2">
        <f t="shared" si="49"/>
        <v>15816</v>
      </c>
      <c r="S470" s="2">
        <v>0.43</v>
      </c>
      <c r="T470" s="2">
        <v>0.22</v>
      </c>
      <c r="U470" s="2">
        <v>7.2999999999999995E-2</v>
      </c>
      <c r="W470" s="2">
        <f t="shared" si="50"/>
        <v>0.82359355911330046</v>
      </c>
      <c r="X470" s="2">
        <f t="shared" si="54"/>
        <v>0.13631861766746825</v>
      </c>
      <c r="Y470" s="2">
        <f t="shared" si="51"/>
        <v>3493.5311970286775</v>
      </c>
      <c r="Z470" s="2"/>
      <c r="AA470" s="2">
        <f t="shared" si="52"/>
        <v>2.0933037549375935E-2</v>
      </c>
    </row>
    <row r="471" spans="1:27" x14ac:dyDescent="0.35">
      <c r="A471" s="2">
        <v>2014</v>
      </c>
      <c r="B471" s="2" t="s">
        <v>32</v>
      </c>
      <c r="C471" s="2" t="s">
        <v>21</v>
      </c>
      <c r="D471" s="2" t="s">
        <v>27</v>
      </c>
      <c r="E471" s="2">
        <v>16059</v>
      </c>
      <c r="F471" s="2">
        <v>433024</v>
      </c>
      <c r="G471" s="2">
        <f t="shared" si="53"/>
        <v>3.7085704256577E-2</v>
      </c>
      <c r="I471" s="2">
        <v>2014</v>
      </c>
      <c r="J471" s="2" t="s">
        <v>32</v>
      </c>
      <c r="K471" s="2" t="s">
        <v>21</v>
      </c>
      <c r="L471" s="2" t="s">
        <v>27</v>
      </c>
      <c r="M471" s="2" t="s">
        <v>23</v>
      </c>
      <c r="N471" s="2">
        <v>1539</v>
      </c>
      <c r="O471" s="2">
        <v>433024</v>
      </c>
      <c r="P471" s="2">
        <f t="shared" si="55"/>
        <v>3.5540755246822346</v>
      </c>
      <c r="R471" s="2">
        <f t="shared" si="49"/>
        <v>14520</v>
      </c>
      <c r="S471" s="2">
        <v>0.63</v>
      </c>
      <c r="T471" s="2">
        <v>0.35</v>
      </c>
      <c r="U471" s="2">
        <v>4.5999999999999999E-2</v>
      </c>
      <c r="W471" s="2">
        <f t="shared" si="50"/>
        <v>0.82273871345029237</v>
      </c>
      <c r="X471" s="2">
        <f t="shared" si="54"/>
        <v>0.12585365463597376</v>
      </c>
      <c r="Y471" s="2">
        <f t="shared" si="51"/>
        <v>3093.5899453143393</v>
      </c>
      <c r="Z471" s="2"/>
      <c r="AA471" s="2">
        <f t="shared" si="52"/>
        <v>2.994155071008919E-2</v>
      </c>
    </row>
    <row r="472" spans="1:27" x14ac:dyDescent="0.35">
      <c r="A472" s="2">
        <v>2014</v>
      </c>
      <c r="B472" s="2" t="s">
        <v>32</v>
      </c>
      <c r="C472" s="2" t="s">
        <v>21</v>
      </c>
      <c r="D472" s="2" t="s">
        <v>28</v>
      </c>
      <c r="E472" s="2">
        <v>14965</v>
      </c>
      <c r="F472" s="2">
        <v>285142</v>
      </c>
      <c r="G472" s="2">
        <f t="shared" si="53"/>
        <v>5.2482622693254592E-2</v>
      </c>
      <c r="I472" s="2">
        <v>2014</v>
      </c>
      <c r="J472" s="2" t="s">
        <v>32</v>
      </c>
      <c r="K472" s="2" t="s">
        <v>21</v>
      </c>
      <c r="L472" s="2" t="s">
        <v>28</v>
      </c>
      <c r="M472" s="2" t="s">
        <v>23</v>
      </c>
      <c r="N472" s="2">
        <v>1147</v>
      </c>
      <c r="O472" s="2">
        <v>285142</v>
      </c>
      <c r="P472" s="2">
        <f t="shared" si="55"/>
        <v>4.0225571820356167</v>
      </c>
      <c r="R472" s="2">
        <f t="shared" si="49"/>
        <v>13818</v>
      </c>
      <c r="S472" s="2">
        <v>0.77</v>
      </c>
      <c r="T472" s="2">
        <v>0.52</v>
      </c>
      <c r="U472" s="2">
        <v>2.7E-2</v>
      </c>
      <c r="W472" s="2">
        <f t="shared" si="50"/>
        <v>0.80857947689625109</v>
      </c>
      <c r="X472" s="2">
        <f t="shared" si="54"/>
        <v>8.4073395779343807E-2</v>
      </c>
      <c r="Y472" s="2">
        <f t="shared" si="51"/>
        <v>2089.1668428789726</v>
      </c>
      <c r="Z472" s="2"/>
      <c r="AA472" s="2">
        <f t="shared" si="52"/>
        <v>4.5155863244001331E-2</v>
      </c>
    </row>
    <row r="473" spans="1:27" x14ac:dyDescent="0.35">
      <c r="A473" s="2">
        <v>2014</v>
      </c>
      <c r="B473" s="2" t="s">
        <v>32</v>
      </c>
      <c r="C473" s="2" t="s">
        <v>21</v>
      </c>
      <c r="D473" s="2" t="s">
        <v>29</v>
      </c>
      <c r="E473" s="2">
        <v>13196</v>
      </c>
      <c r="F473" s="2">
        <v>171083</v>
      </c>
      <c r="G473" s="2">
        <f t="shared" si="53"/>
        <v>7.713215223020406E-2</v>
      </c>
      <c r="I473" s="2">
        <v>2014</v>
      </c>
      <c r="J473" s="2" t="s">
        <v>32</v>
      </c>
      <c r="K473" s="2" t="s">
        <v>21</v>
      </c>
      <c r="L473" s="2" t="s">
        <v>29</v>
      </c>
      <c r="M473" s="2" t="s">
        <v>23</v>
      </c>
      <c r="N473" s="2">
        <v>838</v>
      </c>
      <c r="O473" s="2">
        <v>171083</v>
      </c>
      <c r="P473" s="2">
        <f t="shared" si="55"/>
        <v>4.8982073028880722</v>
      </c>
      <c r="R473" s="2">
        <f t="shared" si="49"/>
        <v>12358</v>
      </c>
      <c r="S473" s="2">
        <v>1</v>
      </c>
      <c r="T473" s="2">
        <v>0.89</v>
      </c>
      <c r="U473" s="2">
        <v>1.6E-2</v>
      </c>
      <c r="W473" s="2">
        <f t="shared" si="50"/>
        <v>0.7958436754176611</v>
      </c>
      <c r="X473" s="2">
        <f t="shared" si="54"/>
        <v>6.0466042772518554E-2</v>
      </c>
      <c r="Y473" s="2">
        <f t="shared" si="51"/>
        <v>1414.1563565827842</v>
      </c>
      <c r="Z473" s="2">
        <f>SUM(Y467:Y473)/ SUM(E467:E473)</f>
        <v>0.17260593540564756</v>
      </c>
      <c r="AA473" s="2">
        <f t="shared" si="52"/>
        <v>6.8866244123713144E-2</v>
      </c>
    </row>
    <row r="474" spans="1:27" x14ac:dyDescent="0.35">
      <c r="A474" s="2">
        <v>2014</v>
      </c>
      <c r="B474" s="2" t="s">
        <v>32</v>
      </c>
      <c r="C474" s="2" t="s">
        <v>21</v>
      </c>
      <c r="D474" s="2" t="s">
        <v>30</v>
      </c>
      <c r="E474" s="2">
        <v>18100</v>
      </c>
      <c r="F474" s="2">
        <v>136175</v>
      </c>
      <c r="G474" s="2">
        <f t="shared" si="53"/>
        <v>0.13291720212961264</v>
      </c>
      <c r="I474" s="2">
        <v>2014</v>
      </c>
      <c r="J474" s="2" t="s">
        <v>32</v>
      </c>
      <c r="K474" s="2" t="s">
        <v>21</v>
      </c>
      <c r="L474" s="2" t="s">
        <v>30</v>
      </c>
      <c r="M474" s="2" t="s">
        <v>23</v>
      </c>
      <c r="N474" s="2">
        <v>621</v>
      </c>
      <c r="O474" s="2">
        <v>136175</v>
      </c>
      <c r="P474" s="2">
        <f t="shared" si="55"/>
        <v>4.5603084266568752</v>
      </c>
      <c r="R474" s="2">
        <f t="shared" si="49"/>
        <v>17479</v>
      </c>
      <c r="S474" s="2">
        <v>1.24</v>
      </c>
      <c r="T474" s="2">
        <v>0.87</v>
      </c>
      <c r="U474" s="2">
        <v>1.6E-2</v>
      </c>
      <c r="W474" s="2">
        <f t="shared" si="50"/>
        <v>0.72808856682769718</v>
      </c>
      <c r="X474" s="2">
        <f t="shared" si="54"/>
        <v>5.1738465808840395E-2</v>
      </c>
      <c r="Y474" s="2">
        <f t="shared" si="51"/>
        <v>1356.4796438727212</v>
      </c>
      <c r="Z474" s="2">
        <f>SUM(Y467:Y474)/ SUM(E467:E474)</f>
        <v>0.15854564534528026</v>
      </c>
      <c r="AA474" s="2">
        <f t="shared" si="52"/>
        <v>0.12295590494677643</v>
      </c>
    </row>
    <row r="475" spans="1:27" x14ac:dyDescent="0.35">
      <c r="A475" s="2">
        <v>2014</v>
      </c>
      <c r="B475" s="2" t="s">
        <v>32</v>
      </c>
      <c r="C475" s="2" t="s">
        <v>31</v>
      </c>
      <c r="D475" s="2" t="s">
        <v>22</v>
      </c>
      <c r="E475" s="2">
        <v>53646</v>
      </c>
      <c r="F475" s="2">
        <v>9002338</v>
      </c>
      <c r="G475" s="2">
        <f t="shared" si="53"/>
        <v>5.9591186200740297E-3</v>
      </c>
      <c r="I475" s="2">
        <v>2014</v>
      </c>
      <c r="J475" s="2" t="s">
        <v>32</v>
      </c>
      <c r="K475" s="2" t="s">
        <v>31</v>
      </c>
      <c r="L475" s="2" t="s">
        <v>22</v>
      </c>
      <c r="M475" s="2" t="s">
        <v>23</v>
      </c>
      <c r="N475" s="2">
        <v>3065</v>
      </c>
      <c r="O475" s="2">
        <v>9002338</v>
      </c>
      <c r="P475" s="2">
        <f t="shared" si="55"/>
        <v>0.34046710976637401</v>
      </c>
      <c r="R475" s="2">
        <f t="shared" si="49"/>
        <v>50581</v>
      </c>
      <c r="S475" s="2">
        <v>0.11</v>
      </c>
      <c r="T475" s="2">
        <v>0.06</v>
      </c>
      <c r="U475" s="2">
        <v>0.29699999999999999</v>
      </c>
      <c r="W475" s="2">
        <f t="shared" si="50"/>
        <v>0.67691446003262645</v>
      </c>
      <c r="X475" s="2">
        <f t="shared" si="54"/>
        <v>6.6158664573184756E-2</v>
      </c>
      <c r="Y475" s="2">
        <f t="shared" si="51"/>
        <v>5421.1142327762582</v>
      </c>
      <c r="Z475" s="2"/>
      <c r="AA475" s="2">
        <f t="shared" si="52"/>
        <v>5.356929029683594E-3</v>
      </c>
    </row>
    <row r="476" spans="1:27" x14ac:dyDescent="0.35">
      <c r="A476" s="2">
        <v>2014</v>
      </c>
      <c r="B476" s="2" t="s">
        <v>32</v>
      </c>
      <c r="C476" s="2" t="s">
        <v>31</v>
      </c>
      <c r="D476" s="2" t="s">
        <v>24</v>
      </c>
      <c r="E476" s="2">
        <v>76704</v>
      </c>
      <c r="F476" s="2">
        <v>8600010</v>
      </c>
      <c r="G476" s="2">
        <f t="shared" si="53"/>
        <v>8.9190593964425628E-3</v>
      </c>
      <c r="I476" s="2">
        <v>2014</v>
      </c>
      <c r="J476" s="2" t="s">
        <v>32</v>
      </c>
      <c r="K476" s="2" t="s">
        <v>31</v>
      </c>
      <c r="L476" s="2" t="s">
        <v>24</v>
      </c>
      <c r="M476" s="2" t="s">
        <v>23</v>
      </c>
      <c r="N476" s="2">
        <v>6050</v>
      </c>
      <c r="O476" s="2">
        <v>8600010</v>
      </c>
      <c r="P476" s="2">
        <f t="shared" si="55"/>
        <v>0.70348755408423946</v>
      </c>
      <c r="R476" s="2">
        <f t="shared" si="49"/>
        <v>70654</v>
      </c>
      <c r="S476" s="2">
        <v>0.18</v>
      </c>
      <c r="T476" s="2">
        <v>0.05</v>
      </c>
      <c r="U476" s="2">
        <v>0.186</v>
      </c>
      <c r="W476" s="2">
        <f t="shared" si="50"/>
        <v>0.74413193388429744</v>
      </c>
      <c r="X476" s="2">
        <f t="shared" si="54"/>
        <v>9.2778534533138904E-2</v>
      </c>
      <c r="Y476" s="2">
        <f t="shared" si="51"/>
        <v>11057.172778904394</v>
      </c>
      <c r="Z476" s="2"/>
      <c r="AA476" s="2">
        <f t="shared" si="52"/>
        <v>7.6333431264725979E-3</v>
      </c>
    </row>
    <row r="477" spans="1:27" x14ac:dyDescent="0.35">
      <c r="A477" s="2">
        <v>2014</v>
      </c>
      <c r="B477" s="2" t="s">
        <v>32</v>
      </c>
      <c r="C477" s="2" t="s">
        <v>31</v>
      </c>
      <c r="D477" s="2" t="s">
        <v>25</v>
      </c>
      <c r="E477" s="2">
        <v>93862</v>
      </c>
      <c r="F477" s="2">
        <v>7433735</v>
      </c>
      <c r="G477" s="2">
        <f t="shared" si="53"/>
        <v>1.2626492604323398E-2</v>
      </c>
      <c r="I477" s="2">
        <v>2014</v>
      </c>
      <c r="J477" s="2" t="s">
        <v>32</v>
      </c>
      <c r="K477" s="2" t="s">
        <v>31</v>
      </c>
      <c r="L477" s="2" t="s">
        <v>25</v>
      </c>
      <c r="M477" s="2" t="s">
        <v>23</v>
      </c>
      <c r="N477" s="2">
        <v>8713</v>
      </c>
      <c r="O477" s="2">
        <v>7433735</v>
      </c>
      <c r="P477" s="2">
        <f t="shared" si="55"/>
        <v>1.1720891315065711</v>
      </c>
      <c r="R477" s="2">
        <f t="shared" si="49"/>
        <v>85149</v>
      </c>
      <c r="S477" s="2">
        <v>0.31</v>
      </c>
      <c r="T477" s="2">
        <v>0.12</v>
      </c>
      <c r="U477" s="2">
        <v>0.111</v>
      </c>
      <c r="W477" s="2">
        <f t="shared" si="50"/>
        <v>0.73551499483530358</v>
      </c>
      <c r="X477" s="2">
        <f t="shared" si="54"/>
        <v>9.1256037226784978E-2</v>
      </c>
      <c r="Y477" s="2">
        <f t="shared" si="51"/>
        <v>14178.902463823513</v>
      </c>
      <c r="Z477" s="2"/>
      <c r="AA477" s="2">
        <f t="shared" si="52"/>
        <v>1.071912000309084E-2</v>
      </c>
    </row>
    <row r="478" spans="1:27" x14ac:dyDescent="0.35">
      <c r="A478" s="2">
        <v>2014</v>
      </c>
      <c r="B478" s="2" t="s">
        <v>32</v>
      </c>
      <c r="C478" s="2" t="s">
        <v>31</v>
      </c>
      <c r="D478" s="2" t="s">
        <v>26</v>
      </c>
      <c r="E478" s="2">
        <v>108503</v>
      </c>
      <c r="F478" s="2">
        <v>6197733</v>
      </c>
      <c r="G478" s="2">
        <f t="shared" si="53"/>
        <v>1.7506885178822644E-2</v>
      </c>
      <c r="I478" s="2">
        <v>2014</v>
      </c>
      <c r="J478" s="2" t="s">
        <v>32</v>
      </c>
      <c r="K478" s="2" t="s">
        <v>31</v>
      </c>
      <c r="L478" s="2" t="s">
        <v>26</v>
      </c>
      <c r="M478" s="2" t="s">
        <v>23</v>
      </c>
      <c r="N478" s="2">
        <v>11465</v>
      </c>
      <c r="O478" s="2">
        <v>6197733</v>
      </c>
      <c r="P478" s="2">
        <f t="shared" si="55"/>
        <v>1.8498699443812763</v>
      </c>
      <c r="R478" s="2">
        <f t="shared" si="49"/>
        <v>97038</v>
      </c>
      <c r="S478" s="2">
        <v>0.43</v>
      </c>
      <c r="T478" s="2">
        <v>0.22</v>
      </c>
      <c r="U478" s="2">
        <v>7.2999999999999995E-2</v>
      </c>
      <c r="W478" s="2">
        <f t="shared" si="50"/>
        <v>0.76755122634103801</v>
      </c>
      <c r="X478" s="2">
        <f t="shared" si="54"/>
        <v>9.8459674643484887E-2</v>
      </c>
      <c r="Y478" s="2">
        <f t="shared" si="51"/>
        <v>18354.304718054489</v>
      </c>
      <c r="Z478" s="2"/>
      <c r="AA478" s="2">
        <f t="shared" si="52"/>
        <v>1.4545430608570185E-2</v>
      </c>
    </row>
    <row r="479" spans="1:27" x14ac:dyDescent="0.35">
      <c r="A479" s="2">
        <v>2014</v>
      </c>
      <c r="B479" s="2" t="s">
        <v>32</v>
      </c>
      <c r="C479" s="2" t="s">
        <v>31</v>
      </c>
      <c r="D479" s="2" t="s">
        <v>27</v>
      </c>
      <c r="E479" s="2">
        <v>118746</v>
      </c>
      <c r="F479" s="2">
        <v>4404957</v>
      </c>
      <c r="G479" s="2">
        <f t="shared" si="53"/>
        <v>2.6957357358993517E-2</v>
      </c>
      <c r="I479" s="2">
        <v>2014</v>
      </c>
      <c r="J479" s="2" t="s">
        <v>32</v>
      </c>
      <c r="K479" s="2" t="s">
        <v>31</v>
      </c>
      <c r="L479" s="2" t="s">
        <v>27</v>
      </c>
      <c r="M479" s="2" t="s">
        <v>23</v>
      </c>
      <c r="N479" s="2">
        <v>12938</v>
      </c>
      <c r="O479" s="2">
        <v>4404957</v>
      </c>
      <c r="P479" s="2">
        <f t="shared" si="55"/>
        <v>2.937145583941001</v>
      </c>
      <c r="R479" s="2">
        <f t="shared" si="49"/>
        <v>105808</v>
      </c>
      <c r="S479" s="2">
        <v>0.63</v>
      </c>
      <c r="T479" s="2">
        <v>0.35</v>
      </c>
      <c r="U479" s="2">
        <v>4.5999999999999999E-2</v>
      </c>
      <c r="W479" s="2">
        <f t="shared" si="50"/>
        <v>0.78550603570876487</v>
      </c>
      <c r="X479" s="2">
        <f t="shared" si="54"/>
        <v>0.10069109760503402</v>
      </c>
      <c r="Y479" s="2">
        <f t="shared" si="51"/>
        <v>20816.800745393441</v>
      </c>
      <c r="Z479" s="2"/>
      <c r="AA479" s="2">
        <f t="shared" si="52"/>
        <v>2.2231590286717114E-2</v>
      </c>
    </row>
    <row r="480" spans="1:27" x14ac:dyDescent="0.35">
      <c r="A480" s="2">
        <v>2014</v>
      </c>
      <c r="B480" s="2" t="s">
        <v>32</v>
      </c>
      <c r="C480" s="2" t="s">
        <v>31</v>
      </c>
      <c r="D480" s="2" t="s">
        <v>28</v>
      </c>
      <c r="E480" s="2">
        <v>129804</v>
      </c>
      <c r="F480" s="2">
        <v>3048737</v>
      </c>
      <c r="G480" s="2">
        <f t="shared" si="53"/>
        <v>4.2576319308618618E-2</v>
      </c>
      <c r="I480" s="2">
        <v>2014</v>
      </c>
      <c r="J480" s="2" t="s">
        <v>32</v>
      </c>
      <c r="K480" s="2" t="s">
        <v>31</v>
      </c>
      <c r="L480" s="2" t="s">
        <v>28</v>
      </c>
      <c r="M480" s="2" t="s">
        <v>23</v>
      </c>
      <c r="N480" s="2">
        <v>11296</v>
      </c>
      <c r="O480" s="2">
        <v>3048737</v>
      </c>
      <c r="P480" s="2">
        <f t="shared" si="55"/>
        <v>3.7051408501290859</v>
      </c>
      <c r="R480" s="2">
        <f t="shared" si="49"/>
        <v>118508</v>
      </c>
      <c r="S480" s="2">
        <v>0.77</v>
      </c>
      <c r="T480" s="2">
        <v>0.52</v>
      </c>
      <c r="U480" s="2">
        <v>2.7E-2</v>
      </c>
      <c r="W480" s="2">
        <f t="shared" si="50"/>
        <v>0.792180640049575</v>
      </c>
      <c r="X480" s="2">
        <f t="shared" si="54"/>
        <v>7.6189950819245192E-2</v>
      </c>
      <c r="Y480" s="2">
        <f t="shared" si="51"/>
        <v>17977.591201687108</v>
      </c>
      <c r="Z480" s="2"/>
      <c r="AA480" s="2">
        <f t="shared" si="52"/>
        <v>3.667958528345111E-2</v>
      </c>
    </row>
    <row r="481" spans="1:27" x14ac:dyDescent="0.35">
      <c r="A481" s="2">
        <v>2014</v>
      </c>
      <c r="B481" s="2" t="s">
        <v>32</v>
      </c>
      <c r="C481" s="2" t="s">
        <v>31</v>
      </c>
      <c r="D481" s="2" t="s">
        <v>29</v>
      </c>
      <c r="E481" s="2">
        <v>149373</v>
      </c>
      <c r="F481" s="2">
        <v>2102961</v>
      </c>
      <c r="G481" s="2">
        <f t="shared" si="53"/>
        <v>7.1029847914440641E-2</v>
      </c>
      <c r="I481" s="2">
        <v>2014</v>
      </c>
      <c r="J481" s="2" t="s">
        <v>32</v>
      </c>
      <c r="K481" s="2" t="s">
        <v>31</v>
      </c>
      <c r="L481" s="2" t="s">
        <v>29</v>
      </c>
      <c r="M481" s="2" t="s">
        <v>23</v>
      </c>
      <c r="N481" s="2">
        <v>9333</v>
      </c>
      <c r="O481" s="2">
        <v>2102961</v>
      </c>
      <c r="P481" s="2">
        <f t="shared" si="55"/>
        <v>4.4380280946722266</v>
      </c>
      <c r="R481" s="2">
        <f t="shared" si="49"/>
        <v>140040</v>
      </c>
      <c r="S481" s="2">
        <v>1</v>
      </c>
      <c r="T481" s="2">
        <v>0.89</v>
      </c>
      <c r="U481" s="2">
        <v>1.6E-2</v>
      </c>
      <c r="W481" s="2">
        <f t="shared" si="50"/>
        <v>0.77467470266795246</v>
      </c>
      <c r="X481" s="2">
        <f t="shared" si="54"/>
        <v>5.3522849352952859E-2</v>
      </c>
      <c r="Y481" s="2">
        <f t="shared" si="51"/>
        <v>14725.37882338752</v>
      </c>
      <c r="Z481" s="2">
        <f>SUM(Y475:Y481)/ SUM(E475:E481)</f>
        <v>0.14033114204849284</v>
      </c>
      <c r="AA481" s="2">
        <f t="shared" si="52"/>
        <v>6.402763587941597E-2</v>
      </c>
    </row>
    <row r="482" spans="1:27" x14ac:dyDescent="0.35">
      <c r="A482" s="2">
        <v>2014</v>
      </c>
      <c r="B482" s="2" t="s">
        <v>32</v>
      </c>
      <c r="C482" s="2" t="s">
        <v>31</v>
      </c>
      <c r="D482" s="2" t="s">
        <v>30</v>
      </c>
      <c r="E482" s="2">
        <v>282424</v>
      </c>
      <c r="F482" s="2">
        <v>1882783</v>
      </c>
      <c r="G482" s="2">
        <f t="shared" si="53"/>
        <v>0.15000347889268173</v>
      </c>
      <c r="I482" s="2">
        <v>2014</v>
      </c>
      <c r="J482" s="2" t="s">
        <v>32</v>
      </c>
      <c r="K482" s="2" t="s">
        <v>31</v>
      </c>
      <c r="L482" s="2" t="s">
        <v>30</v>
      </c>
      <c r="M482" s="2" t="s">
        <v>23</v>
      </c>
      <c r="N482" s="2">
        <v>8408</v>
      </c>
      <c r="O482" s="2">
        <v>1882783</v>
      </c>
      <c r="P482" s="2">
        <f t="shared" si="55"/>
        <v>4.4657297203129618</v>
      </c>
      <c r="R482" s="2">
        <f t="shared" si="49"/>
        <v>274016</v>
      </c>
      <c r="S482" s="2">
        <v>1.24</v>
      </c>
      <c r="T482" s="2">
        <v>0.87</v>
      </c>
      <c r="U482" s="2">
        <v>1.6E-2</v>
      </c>
      <c r="W482" s="2">
        <f t="shared" si="50"/>
        <v>0.72232981446241662</v>
      </c>
      <c r="X482" s="2">
        <f t="shared" si="54"/>
        <v>5.0302413936582815E-2</v>
      </c>
      <c r="Y482" s="2">
        <f t="shared" si="51"/>
        <v>19857.015337246678</v>
      </c>
      <c r="Z482" s="2">
        <f>SUM(Y475:Y482)/ SUM(E475:E482)</f>
        <v>0.12081025672789365</v>
      </c>
      <c r="AA482" s="2">
        <f t="shared" si="52"/>
        <v>0.1394568490701017</v>
      </c>
    </row>
    <row r="483" spans="1:27" x14ac:dyDescent="0.35">
      <c r="A483" s="2">
        <v>2015</v>
      </c>
      <c r="B483" s="2" t="s">
        <v>20</v>
      </c>
      <c r="C483" s="2" t="s">
        <v>21</v>
      </c>
      <c r="D483" s="2" t="s">
        <v>22</v>
      </c>
      <c r="E483" s="2">
        <v>8370</v>
      </c>
      <c r="F483" s="2">
        <v>1541710</v>
      </c>
      <c r="G483" s="2">
        <f t="shared" si="53"/>
        <v>5.4290365892418159E-3</v>
      </c>
      <c r="I483" s="2">
        <v>2015</v>
      </c>
      <c r="J483" s="2" t="s">
        <v>20</v>
      </c>
      <c r="K483" s="2" t="s">
        <v>21</v>
      </c>
      <c r="L483" s="2" t="s">
        <v>22</v>
      </c>
      <c r="M483" s="2" t="s">
        <v>23</v>
      </c>
      <c r="N483" s="2">
        <v>449</v>
      </c>
      <c r="O483" s="2">
        <v>1541710</v>
      </c>
      <c r="P483" s="2">
        <f t="shared" si="55"/>
        <v>0.29123505717677123</v>
      </c>
      <c r="R483" s="2">
        <f t="shared" si="49"/>
        <v>7921</v>
      </c>
      <c r="S483" s="2">
        <v>0.11</v>
      </c>
      <c r="T483" s="2">
        <v>0.06</v>
      </c>
      <c r="U483" s="2">
        <v>0.20699999999999999</v>
      </c>
      <c r="W483" s="2">
        <f t="shared" si="50"/>
        <v>0.62229821826280629</v>
      </c>
      <c r="X483" s="2">
        <f t="shared" si="54"/>
        <v>3.6820662737762799E-2</v>
      </c>
      <c r="Y483" s="2">
        <f t="shared" si="51"/>
        <v>571.06836954581911</v>
      </c>
      <c r="Z483" s="2"/>
      <c r="AA483" s="2">
        <f t="shared" si="52"/>
        <v>5.0586242746393168E-3</v>
      </c>
    </row>
    <row r="484" spans="1:27" x14ac:dyDescent="0.35">
      <c r="A484" s="2">
        <v>2015</v>
      </c>
      <c r="B484" s="2" t="s">
        <v>20</v>
      </c>
      <c r="C484" s="2" t="s">
        <v>21</v>
      </c>
      <c r="D484" s="2" t="s">
        <v>24</v>
      </c>
      <c r="E484" s="2">
        <v>11973</v>
      </c>
      <c r="F484" s="2">
        <v>1456627</v>
      </c>
      <c r="G484" s="2">
        <f t="shared" si="53"/>
        <v>8.2196746318721273E-3</v>
      </c>
      <c r="I484" s="2">
        <v>2015</v>
      </c>
      <c r="J484" s="2" t="s">
        <v>20</v>
      </c>
      <c r="K484" s="2" t="s">
        <v>21</v>
      </c>
      <c r="L484" s="2" t="s">
        <v>24</v>
      </c>
      <c r="M484" s="2" t="s">
        <v>23</v>
      </c>
      <c r="N484" s="2">
        <v>822</v>
      </c>
      <c r="O484" s="2">
        <v>1456627</v>
      </c>
      <c r="P484" s="2">
        <f t="shared" si="55"/>
        <v>0.56431742649284955</v>
      </c>
      <c r="R484" s="2">
        <f t="shared" si="49"/>
        <v>11151</v>
      </c>
      <c r="S484" s="2">
        <v>0.13</v>
      </c>
      <c r="T484" s="2">
        <v>7.0000000000000007E-2</v>
      </c>
      <c r="U484" s="2">
        <v>0.17499999999999999</v>
      </c>
      <c r="W484" s="2">
        <f t="shared" si="50"/>
        <v>0.76963319951338194</v>
      </c>
      <c r="X484" s="2">
        <f t="shared" si="54"/>
        <v>7.3188936919161202E-2</v>
      </c>
      <c r="Y484" s="2">
        <f t="shared" si="51"/>
        <v>1448.7683255855663</v>
      </c>
      <c r="Z484" s="2"/>
      <c r="AA484" s="2">
        <f t="shared" si="52"/>
        <v>7.2250697497811267E-3</v>
      </c>
    </row>
    <row r="485" spans="1:27" x14ac:dyDescent="0.35">
      <c r="A485" s="2">
        <v>2015</v>
      </c>
      <c r="B485" s="2" t="s">
        <v>20</v>
      </c>
      <c r="C485" s="2" t="s">
        <v>21</v>
      </c>
      <c r="D485" s="2" t="s">
        <v>25</v>
      </c>
      <c r="E485" s="2">
        <v>13763</v>
      </c>
      <c r="F485" s="2">
        <v>1197771</v>
      </c>
      <c r="G485" s="2">
        <f t="shared" si="53"/>
        <v>1.1490510289529467E-2</v>
      </c>
      <c r="I485" s="2">
        <v>2015</v>
      </c>
      <c r="J485" s="2" t="s">
        <v>20</v>
      </c>
      <c r="K485" s="2" t="s">
        <v>21</v>
      </c>
      <c r="L485" s="2" t="s">
        <v>25</v>
      </c>
      <c r="M485" s="2" t="s">
        <v>23</v>
      </c>
      <c r="N485" s="2">
        <v>966</v>
      </c>
      <c r="O485" s="2">
        <v>1197771</v>
      </c>
      <c r="P485" s="2">
        <f t="shared" si="55"/>
        <v>0.80649807016533215</v>
      </c>
      <c r="R485" s="2">
        <f t="shared" si="49"/>
        <v>12797</v>
      </c>
      <c r="S485" s="2">
        <v>0.2</v>
      </c>
      <c r="T485" s="2">
        <v>0.12</v>
      </c>
      <c r="U485" s="2">
        <v>8.6999999999999994E-2</v>
      </c>
      <c r="W485" s="2">
        <f t="shared" si="50"/>
        <v>0.75201428571428575</v>
      </c>
      <c r="X485" s="2">
        <f t="shared" si="54"/>
        <v>5.1397407060706009E-2</v>
      </c>
      <c r="Y485" s="2">
        <f t="shared" si="51"/>
        <v>1384.1784181558548</v>
      </c>
      <c r="Z485" s="2"/>
      <c r="AA485" s="2">
        <f t="shared" si="52"/>
        <v>1.0334881694283921E-2</v>
      </c>
    </row>
    <row r="486" spans="1:27" x14ac:dyDescent="0.35">
      <c r="A486" s="2">
        <v>2015</v>
      </c>
      <c r="B486" s="2" t="s">
        <v>20</v>
      </c>
      <c r="C486" s="2" t="s">
        <v>21</v>
      </c>
      <c r="D486" s="2" t="s">
        <v>26</v>
      </c>
      <c r="E486" s="2">
        <v>14265</v>
      </c>
      <c r="F486" s="2">
        <v>918404</v>
      </c>
      <c r="G486" s="2">
        <f t="shared" si="53"/>
        <v>1.553238008545259E-2</v>
      </c>
      <c r="I486" s="2">
        <v>2015</v>
      </c>
      <c r="J486" s="2" t="s">
        <v>20</v>
      </c>
      <c r="K486" s="2" t="s">
        <v>21</v>
      </c>
      <c r="L486" s="2" t="s">
        <v>26</v>
      </c>
      <c r="M486" s="2" t="s">
        <v>23</v>
      </c>
      <c r="N486" s="2">
        <v>1041</v>
      </c>
      <c r="O486" s="2">
        <v>918404</v>
      </c>
      <c r="P486" s="2">
        <f t="shared" si="55"/>
        <v>1.133488094564048</v>
      </c>
      <c r="R486" s="2">
        <f t="shared" si="49"/>
        <v>13224</v>
      </c>
      <c r="S486" s="2">
        <v>0.25</v>
      </c>
      <c r="T486" s="2">
        <v>0.17</v>
      </c>
      <c r="U486" s="2">
        <v>8.5000000000000006E-2</v>
      </c>
      <c r="W486" s="2">
        <f t="shared" si="50"/>
        <v>0.77944188280499516</v>
      </c>
      <c r="X486" s="2">
        <f t="shared" si="54"/>
        <v>7.2346025501678471E-2</v>
      </c>
      <c r="Y486" s="2">
        <f t="shared" si="51"/>
        <v>1768.1028412341961</v>
      </c>
      <c r="Z486" s="2"/>
      <c r="AA486" s="2">
        <f t="shared" si="52"/>
        <v>1.3607189383719805E-2</v>
      </c>
    </row>
    <row r="487" spans="1:27" x14ac:dyDescent="0.35">
      <c r="A487" s="2">
        <v>2015</v>
      </c>
      <c r="B487" s="2" t="s">
        <v>20</v>
      </c>
      <c r="C487" s="2" t="s">
        <v>21</v>
      </c>
      <c r="D487" s="2" t="s">
        <v>27</v>
      </c>
      <c r="E487" s="2">
        <v>14514</v>
      </c>
      <c r="F487" s="2">
        <v>625205</v>
      </c>
      <c r="G487" s="2">
        <f t="shared" si="53"/>
        <v>2.3214785550339487E-2</v>
      </c>
      <c r="I487" s="2">
        <v>2015</v>
      </c>
      <c r="J487" s="2" t="s">
        <v>20</v>
      </c>
      <c r="K487" s="2" t="s">
        <v>21</v>
      </c>
      <c r="L487" s="2" t="s">
        <v>27</v>
      </c>
      <c r="M487" s="2" t="s">
        <v>23</v>
      </c>
      <c r="N487" s="2">
        <v>1061</v>
      </c>
      <c r="O487" s="2">
        <v>625205</v>
      </c>
      <c r="P487" s="2">
        <f t="shared" si="55"/>
        <v>1.697043369774714</v>
      </c>
      <c r="R487" s="2">
        <f t="shared" si="49"/>
        <v>13453</v>
      </c>
      <c r="S487" s="2">
        <v>0.34</v>
      </c>
      <c r="T487" s="2">
        <v>0.31</v>
      </c>
      <c r="U487" s="2">
        <v>6.9000000000000006E-2</v>
      </c>
      <c r="W487" s="2">
        <f t="shared" si="50"/>
        <v>0.79965155513666353</v>
      </c>
      <c r="X487" s="2">
        <f t="shared" si="54"/>
        <v>8.938582770560427E-2</v>
      </c>
      <c r="Y487" s="2">
        <f t="shared" si="51"/>
        <v>2050.9378401234944</v>
      </c>
      <c r="Z487" s="2"/>
      <c r="AA487" s="2">
        <f t="shared" si="52"/>
        <v>1.9934360985399198E-2</v>
      </c>
    </row>
    <row r="488" spans="1:27" x14ac:dyDescent="0.35">
      <c r="A488" s="2">
        <v>2015</v>
      </c>
      <c r="B488" s="2" t="s">
        <v>20</v>
      </c>
      <c r="C488" s="2" t="s">
        <v>21</v>
      </c>
      <c r="D488" s="2" t="s">
        <v>28</v>
      </c>
      <c r="E488" s="2">
        <v>15698</v>
      </c>
      <c r="F488" s="2">
        <v>449093</v>
      </c>
      <c r="G488" s="2">
        <f t="shared" si="53"/>
        <v>3.49548979832685E-2</v>
      </c>
      <c r="I488" s="2">
        <v>2015</v>
      </c>
      <c r="J488" s="2" t="s">
        <v>20</v>
      </c>
      <c r="K488" s="2" t="s">
        <v>21</v>
      </c>
      <c r="L488" s="2" t="s">
        <v>28</v>
      </c>
      <c r="M488" s="2" t="s">
        <v>23</v>
      </c>
      <c r="N488" s="2">
        <v>899</v>
      </c>
      <c r="O488" s="2">
        <v>449093</v>
      </c>
      <c r="P488" s="2">
        <f t="shared" si="55"/>
        <v>2.0018125421683259</v>
      </c>
      <c r="R488" s="2">
        <f t="shared" si="49"/>
        <v>14799</v>
      </c>
      <c r="S488" s="2">
        <v>0.43</v>
      </c>
      <c r="T488" s="2">
        <v>0.33</v>
      </c>
      <c r="U488" s="2">
        <v>5.6000000000000001E-2</v>
      </c>
      <c r="W488" s="2">
        <f t="shared" si="50"/>
        <v>0.7851946718576196</v>
      </c>
      <c r="X488" s="2">
        <f t="shared" si="54"/>
        <v>8.4258814086325462E-2</v>
      </c>
      <c r="Y488" s="2">
        <f t="shared" si="51"/>
        <v>1952.8361996635304</v>
      </c>
      <c r="Z488" s="2"/>
      <c r="AA488" s="2">
        <f t="shared" si="52"/>
        <v>3.0606497541347717E-2</v>
      </c>
    </row>
    <row r="489" spans="1:27" x14ac:dyDescent="0.35">
      <c r="A489" s="2">
        <v>2015</v>
      </c>
      <c r="B489" s="2" t="s">
        <v>20</v>
      </c>
      <c r="C489" s="2" t="s">
        <v>21</v>
      </c>
      <c r="D489" s="2" t="s">
        <v>29</v>
      </c>
      <c r="E489" s="2">
        <v>17169</v>
      </c>
      <c r="F489" s="2">
        <v>313486</v>
      </c>
      <c r="G489" s="2">
        <f t="shared" si="53"/>
        <v>5.4767996018960971E-2</v>
      </c>
      <c r="I489" s="2">
        <v>2015</v>
      </c>
      <c r="J489" s="2" t="s">
        <v>20</v>
      </c>
      <c r="K489" s="2" t="s">
        <v>21</v>
      </c>
      <c r="L489" s="2" t="s">
        <v>29</v>
      </c>
      <c r="M489" s="2" t="s">
        <v>23</v>
      </c>
      <c r="N489" s="2">
        <v>699</v>
      </c>
      <c r="O489" s="2">
        <v>313486</v>
      </c>
      <c r="P489" s="2">
        <f t="shared" si="55"/>
        <v>2.2297646465870886</v>
      </c>
      <c r="R489" s="2">
        <f t="shared" si="49"/>
        <v>16470</v>
      </c>
      <c r="S489" s="2">
        <v>0.85</v>
      </c>
      <c r="T489" s="2">
        <v>0.57999999999999996</v>
      </c>
      <c r="U489" s="2">
        <v>3.9E-2</v>
      </c>
      <c r="W489" s="2">
        <f t="shared" si="50"/>
        <v>0.61879384835479256</v>
      </c>
      <c r="X489" s="2">
        <f t="shared" si="54"/>
        <v>5.2388642490511228E-2</v>
      </c>
      <c r="Y489" s="2">
        <f t="shared" si="51"/>
        <v>1295.3778418187198</v>
      </c>
      <c r="Z489" s="2">
        <f>SUM(Y483:Y489)/ SUM(E483:E489)</f>
        <v>0.10935823623660269</v>
      </c>
      <c r="AA489" s="2">
        <f t="shared" si="52"/>
        <v>5.0635824751922832E-2</v>
      </c>
    </row>
    <row r="490" spans="1:27" x14ac:dyDescent="0.35">
      <c r="A490" s="2">
        <v>2015</v>
      </c>
      <c r="B490" s="2" t="s">
        <v>20</v>
      </c>
      <c r="C490" s="2" t="s">
        <v>21</v>
      </c>
      <c r="D490" s="2" t="s">
        <v>30</v>
      </c>
      <c r="E490" s="2">
        <v>39747</v>
      </c>
      <c r="F490" s="2">
        <v>338522</v>
      </c>
      <c r="G490" s="2">
        <f t="shared" si="53"/>
        <v>0.11741334388902346</v>
      </c>
      <c r="I490" s="2">
        <v>2015</v>
      </c>
      <c r="J490" s="2" t="s">
        <v>20</v>
      </c>
      <c r="K490" s="2" t="s">
        <v>21</v>
      </c>
      <c r="L490" s="2" t="s">
        <v>30</v>
      </c>
      <c r="M490" s="2" t="s">
        <v>23</v>
      </c>
      <c r="N490" s="2">
        <v>740</v>
      </c>
      <c r="O490" s="2">
        <v>338522</v>
      </c>
      <c r="P490" s="2">
        <f t="shared" si="55"/>
        <v>2.1859731420705302</v>
      </c>
      <c r="R490" s="2">
        <f t="shared" si="49"/>
        <v>39007</v>
      </c>
      <c r="S490" s="2">
        <v>0.89</v>
      </c>
      <c r="T490" s="2">
        <v>0.61</v>
      </c>
      <c r="U490" s="2">
        <v>3.9E-2</v>
      </c>
      <c r="W490" s="2">
        <f t="shared" si="50"/>
        <v>0.59285867567567563</v>
      </c>
      <c r="X490" s="2">
        <f t="shared" si="54"/>
        <v>4.9286907747518031E-2</v>
      </c>
      <c r="Y490" s="2">
        <f t="shared" si="51"/>
        <v>2361.2498305074359</v>
      </c>
      <c r="Z490" s="2">
        <f>SUM(Y483:Y490)/ SUM(E483:E490)</f>
        <v>9.4705641123806195E-2</v>
      </c>
      <c r="AA490" s="2">
        <f t="shared" si="52"/>
        <v>0.11043816995495881</v>
      </c>
    </row>
    <row r="491" spans="1:27" x14ac:dyDescent="0.35">
      <c r="A491" s="2">
        <v>2015</v>
      </c>
      <c r="B491" s="2" t="s">
        <v>20</v>
      </c>
      <c r="C491" s="2" t="s">
        <v>31</v>
      </c>
      <c r="D491" s="2" t="s">
        <v>22</v>
      </c>
      <c r="E491" s="2">
        <v>33374</v>
      </c>
      <c r="F491" s="2">
        <v>9011406</v>
      </c>
      <c r="G491" s="2">
        <f t="shared" si="53"/>
        <v>3.7035286169550012E-3</v>
      </c>
      <c r="I491" s="2">
        <v>2015</v>
      </c>
      <c r="J491" s="2" t="s">
        <v>20</v>
      </c>
      <c r="K491" s="2" t="s">
        <v>31</v>
      </c>
      <c r="L491" s="2" t="s">
        <v>22</v>
      </c>
      <c r="M491" s="2" t="s">
        <v>23</v>
      </c>
      <c r="N491" s="2">
        <v>2523</v>
      </c>
      <c r="O491" s="2">
        <v>9011406</v>
      </c>
      <c r="P491" s="2">
        <f t="shared" si="55"/>
        <v>0.2799785072384931</v>
      </c>
      <c r="R491" s="2">
        <f t="shared" si="49"/>
        <v>30851</v>
      </c>
      <c r="S491" s="2">
        <v>0.11</v>
      </c>
      <c r="T491" s="2">
        <v>0.06</v>
      </c>
      <c r="U491" s="2">
        <v>0.20699999999999999</v>
      </c>
      <c r="W491" s="2">
        <f t="shared" si="50"/>
        <v>0.60711269916765764</v>
      </c>
      <c r="X491" s="2">
        <f t="shared" si="54"/>
        <v>3.4573736169979823E-2</v>
      </c>
      <c r="Y491" s="2">
        <f t="shared" si="51"/>
        <v>2598.3796745800478</v>
      </c>
      <c r="Z491" s="2"/>
      <c r="AA491" s="2">
        <f t="shared" si="52"/>
        <v>3.4151851914584644E-3</v>
      </c>
    </row>
    <row r="492" spans="1:27" x14ac:dyDescent="0.35">
      <c r="A492" s="2">
        <v>2015</v>
      </c>
      <c r="B492" s="2" t="s">
        <v>20</v>
      </c>
      <c r="C492" s="2" t="s">
        <v>31</v>
      </c>
      <c r="D492" s="2" t="s">
        <v>24</v>
      </c>
      <c r="E492" s="2">
        <v>48363</v>
      </c>
      <c r="F492" s="2">
        <v>9006380</v>
      </c>
      <c r="G492" s="2">
        <f t="shared" si="53"/>
        <v>5.3698600325547E-3</v>
      </c>
      <c r="I492" s="2">
        <v>2015</v>
      </c>
      <c r="J492" s="2" t="s">
        <v>20</v>
      </c>
      <c r="K492" s="2" t="s">
        <v>31</v>
      </c>
      <c r="L492" s="2" t="s">
        <v>24</v>
      </c>
      <c r="M492" s="2" t="s">
        <v>23</v>
      </c>
      <c r="N492" s="2">
        <v>4883</v>
      </c>
      <c r="O492" s="2">
        <v>9006380</v>
      </c>
      <c r="P492" s="2">
        <f t="shared" si="55"/>
        <v>0.54217121640437116</v>
      </c>
      <c r="R492" s="2">
        <f t="shared" si="49"/>
        <v>43480</v>
      </c>
      <c r="S492" s="2">
        <v>0.13</v>
      </c>
      <c r="T492" s="2">
        <v>7.0000000000000007E-2</v>
      </c>
      <c r="U492" s="2">
        <v>0.17499999999999999</v>
      </c>
      <c r="W492" s="2">
        <f t="shared" si="50"/>
        <v>0.76022334630350197</v>
      </c>
      <c r="X492" s="2">
        <f t="shared" si="54"/>
        <v>6.9590030797194516E-2</v>
      </c>
      <c r="Y492" s="2">
        <f t="shared" si="51"/>
        <v>6737.9451390620179</v>
      </c>
      <c r="Z492" s="2"/>
      <c r="AA492" s="2">
        <f t="shared" si="52"/>
        <v>4.6217298027551564E-3</v>
      </c>
    </row>
    <row r="493" spans="1:27" x14ac:dyDescent="0.35">
      <c r="A493" s="2">
        <v>2015</v>
      </c>
      <c r="B493" s="2" t="s">
        <v>20</v>
      </c>
      <c r="C493" s="2" t="s">
        <v>31</v>
      </c>
      <c r="D493" s="2" t="s">
        <v>25</v>
      </c>
      <c r="E493" s="2">
        <v>61320</v>
      </c>
      <c r="F493" s="2">
        <v>8119984</v>
      </c>
      <c r="G493" s="2">
        <f t="shared" si="53"/>
        <v>7.5517390182049619E-3</v>
      </c>
      <c r="I493" s="2">
        <v>2015</v>
      </c>
      <c r="J493" s="2" t="s">
        <v>20</v>
      </c>
      <c r="K493" s="2" t="s">
        <v>31</v>
      </c>
      <c r="L493" s="2" t="s">
        <v>25</v>
      </c>
      <c r="M493" s="2" t="s">
        <v>23</v>
      </c>
      <c r="N493" s="2">
        <v>6210</v>
      </c>
      <c r="O493" s="2">
        <v>8119984</v>
      </c>
      <c r="P493" s="2">
        <f t="shared" si="55"/>
        <v>0.76477983207848688</v>
      </c>
      <c r="R493" s="2">
        <f t="shared" si="49"/>
        <v>55110</v>
      </c>
      <c r="S493" s="2">
        <v>0.2</v>
      </c>
      <c r="T493" s="2">
        <v>0.12</v>
      </c>
      <c r="U493" s="2">
        <v>8.6999999999999994E-2</v>
      </c>
      <c r="W493" s="2">
        <f t="shared" si="50"/>
        <v>0.73848682769726259</v>
      </c>
      <c r="X493" s="2">
        <f t="shared" si="54"/>
        <v>4.7948210933835132E-2</v>
      </c>
      <c r="Y493" s="2">
        <f t="shared" si="51"/>
        <v>7228.4291045636546</v>
      </c>
      <c r="Z493" s="2"/>
      <c r="AA493" s="2">
        <f t="shared" si="52"/>
        <v>6.6615366354707524E-3</v>
      </c>
    </row>
    <row r="494" spans="1:27" x14ac:dyDescent="0.35">
      <c r="A494" s="2">
        <v>2015</v>
      </c>
      <c r="B494" s="2" t="s">
        <v>20</v>
      </c>
      <c r="C494" s="2" t="s">
        <v>31</v>
      </c>
      <c r="D494" s="2" t="s">
        <v>26</v>
      </c>
      <c r="E494" s="2">
        <v>80408</v>
      </c>
      <c r="F494" s="2">
        <v>7045112</v>
      </c>
      <c r="G494" s="2">
        <f t="shared" si="53"/>
        <v>1.1413303294539533E-2</v>
      </c>
      <c r="I494" s="2">
        <v>2015</v>
      </c>
      <c r="J494" s="2" t="s">
        <v>20</v>
      </c>
      <c r="K494" s="2" t="s">
        <v>31</v>
      </c>
      <c r="L494" s="2" t="s">
        <v>26</v>
      </c>
      <c r="M494" s="2" t="s">
        <v>23</v>
      </c>
      <c r="N494" s="2">
        <v>8869</v>
      </c>
      <c r="O494" s="2">
        <v>7045112</v>
      </c>
      <c r="P494" s="2">
        <f t="shared" si="55"/>
        <v>1.2588870127259866</v>
      </c>
      <c r="R494" s="2">
        <f t="shared" si="49"/>
        <v>71539</v>
      </c>
      <c r="S494" s="2">
        <v>0.25</v>
      </c>
      <c r="T494" s="2">
        <v>0.17</v>
      </c>
      <c r="U494" s="2">
        <v>8.5000000000000006E-2</v>
      </c>
      <c r="W494" s="2">
        <f t="shared" si="50"/>
        <v>0.80141188409065289</v>
      </c>
      <c r="X494" s="2">
        <f t="shared" si="54"/>
        <v>8.2181294182927522E-2</v>
      </c>
      <c r="Y494" s="2">
        <f t="shared" si="51"/>
        <v>12986.889604552453</v>
      </c>
      <c r="Z494" s="2"/>
      <c r="AA494" s="2">
        <f t="shared" si="52"/>
        <v>9.5699132101019196E-3</v>
      </c>
    </row>
    <row r="495" spans="1:27" x14ac:dyDescent="0.35">
      <c r="A495" s="2">
        <v>2015</v>
      </c>
      <c r="B495" s="2" t="s">
        <v>20</v>
      </c>
      <c r="C495" s="2" t="s">
        <v>31</v>
      </c>
      <c r="D495" s="2" t="s">
        <v>27</v>
      </c>
      <c r="E495" s="2">
        <v>96708</v>
      </c>
      <c r="F495" s="2">
        <v>5221841</v>
      </c>
      <c r="G495" s="2">
        <f t="shared" si="53"/>
        <v>1.8519905144564915E-2</v>
      </c>
      <c r="I495" s="2">
        <v>2015</v>
      </c>
      <c r="J495" s="2" t="s">
        <v>20</v>
      </c>
      <c r="K495" s="2" t="s">
        <v>31</v>
      </c>
      <c r="L495" s="2" t="s">
        <v>27</v>
      </c>
      <c r="M495" s="2" t="s">
        <v>23</v>
      </c>
      <c r="N495" s="2">
        <v>10297</v>
      </c>
      <c r="O495" s="2">
        <v>5221841</v>
      </c>
      <c r="P495" s="2">
        <f t="shared" si="55"/>
        <v>1.9719099068700101</v>
      </c>
      <c r="R495" s="2">
        <f t="shared" si="49"/>
        <v>86411</v>
      </c>
      <c r="S495" s="2">
        <v>0.34</v>
      </c>
      <c r="T495" s="2">
        <v>0.31</v>
      </c>
      <c r="U495" s="2">
        <v>6.9000000000000006E-2</v>
      </c>
      <c r="W495" s="2">
        <f t="shared" si="50"/>
        <v>0.8275783296105661</v>
      </c>
      <c r="X495" s="2">
        <f t="shared" si="54"/>
        <v>0.10649360179458656</v>
      </c>
      <c r="Y495" s="2">
        <f t="shared" si="51"/>
        <v>17723.792684672018</v>
      </c>
      <c r="Z495" s="2"/>
      <c r="AA495" s="2">
        <f t="shared" si="52"/>
        <v>1.5125739622353109E-2</v>
      </c>
    </row>
    <row r="496" spans="1:27" x14ac:dyDescent="0.35">
      <c r="A496" s="2">
        <v>2015</v>
      </c>
      <c r="B496" s="2" t="s">
        <v>20</v>
      </c>
      <c r="C496" s="2" t="s">
        <v>31</v>
      </c>
      <c r="D496" s="2" t="s">
        <v>28</v>
      </c>
      <c r="E496" s="2">
        <v>116704</v>
      </c>
      <c r="F496" s="2">
        <v>3824307</v>
      </c>
      <c r="G496" s="2">
        <f t="shared" si="53"/>
        <v>3.0516378522958538E-2</v>
      </c>
      <c r="I496" s="2">
        <v>2015</v>
      </c>
      <c r="J496" s="2" t="s">
        <v>20</v>
      </c>
      <c r="K496" s="2" t="s">
        <v>31</v>
      </c>
      <c r="L496" s="2" t="s">
        <v>28</v>
      </c>
      <c r="M496" s="2" t="s">
        <v>23</v>
      </c>
      <c r="N496" s="2">
        <v>9529</v>
      </c>
      <c r="O496" s="2">
        <v>3824307</v>
      </c>
      <c r="P496" s="2">
        <f t="shared" si="55"/>
        <v>2.4916932662571285</v>
      </c>
      <c r="R496" s="2">
        <f t="shared" si="49"/>
        <v>107175</v>
      </c>
      <c r="S496" s="2">
        <v>0.43</v>
      </c>
      <c r="T496" s="2">
        <v>0.33</v>
      </c>
      <c r="U496" s="2">
        <v>5.6000000000000001E-2</v>
      </c>
      <c r="W496" s="2">
        <f t="shared" si="50"/>
        <v>0.82742659145765551</v>
      </c>
      <c r="X496" s="2">
        <f t="shared" si="54"/>
        <v>0.10903917765521816</v>
      </c>
      <c r="Y496" s="2">
        <f t="shared" si="51"/>
        <v>19570.821855198003</v>
      </c>
      <c r="Z496" s="2"/>
      <c r="AA496" s="2">
        <f t="shared" si="52"/>
        <v>2.5398896622264373E-2</v>
      </c>
    </row>
    <row r="497" spans="1:27" x14ac:dyDescent="0.35">
      <c r="A497" s="2">
        <v>2015</v>
      </c>
      <c r="B497" s="2" t="s">
        <v>20</v>
      </c>
      <c r="C497" s="2" t="s">
        <v>31</v>
      </c>
      <c r="D497" s="2" t="s">
        <v>29</v>
      </c>
      <c r="E497" s="2">
        <v>154532</v>
      </c>
      <c r="F497" s="2">
        <v>2909531</v>
      </c>
      <c r="G497" s="2">
        <f t="shared" si="53"/>
        <v>5.3112340098799428E-2</v>
      </c>
      <c r="I497" s="2">
        <v>2015</v>
      </c>
      <c r="J497" s="2" t="s">
        <v>20</v>
      </c>
      <c r="K497" s="2" t="s">
        <v>31</v>
      </c>
      <c r="L497" s="2" t="s">
        <v>29</v>
      </c>
      <c r="M497" s="2" t="s">
        <v>23</v>
      </c>
      <c r="N497" s="2">
        <v>8183</v>
      </c>
      <c r="O497" s="2">
        <v>2909531</v>
      </c>
      <c r="P497" s="2">
        <f t="shared" si="55"/>
        <v>2.8124807743928488</v>
      </c>
      <c r="R497" s="2">
        <f t="shared" si="49"/>
        <v>146349</v>
      </c>
      <c r="S497" s="2">
        <v>0.85</v>
      </c>
      <c r="T497" s="2">
        <v>0.57999999999999996</v>
      </c>
      <c r="U497" s="2">
        <v>3.9E-2</v>
      </c>
      <c r="W497" s="2">
        <f t="shared" si="50"/>
        <v>0.69777571184162279</v>
      </c>
      <c r="X497" s="2">
        <f t="shared" si="54"/>
        <v>7.3681128741724389E-2</v>
      </c>
      <c r="Y497" s="2">
        <f t="shared" si="51"/>
        <v>16493.058160222623</v>
      </c>
      <c r="Z497" s="2">
        <f>SUM(Y491:Y497)/ SUM(E491:E497)</f>
        <v>0.14091655051385896</v>
      </c>
      <c r="AA497" s="2">
        <f t="shared" si="52"/>
        <v>4.744370891383435E-2</v>
      </c>
    </row>
    <row r="498" spans="1:27" x14ac:dyDescent="0.35">
      <c r="A498" s="2">
        <v>2015</v>
      </c>
      <c r="B498" s="2" t="s">
        <v>20</v>
      </c>
      <c r="C498" s="2" t="s">
        <v>31</v>
      </c>
      <c r="D498" s="2" t="s">
        <v>30</v>
      </c>
      <c r="E498" s="2">
        <v>484502</v>
      </c>
      <c r="F498" s="2">
        <v>3604246</v>
      </c>
      <c r="G498" s="2">
        <f t="shared" si="53"/>
        <v>0.13442534166646783</v>
      </c>
      <c r="I498" s="2">
        <v>2015</v>
      </c>
      <c r="J498" s="2" t="s">
        <v>20</v>
      </c>
      <c r="K498" s="2" t="s">
        <v>31</v>
      </c>
      <c r="L498" s="2" t="s">
        <v>30</v>
      </c>
      <c r="M498" s="2" t="s">
        <v>23</v>
      </c>
      <c r="N498" s="2">
        <v>9378</v>
      </c>
      <c r="O498" s="2">
        <v>3604246</v>
      </c>
      <c r="P498" s="2">
        <f t="shared" si="55"/>
        <v>2.6019311667405609</v>
      </c>
      <c r="R498" s="2">
        <f t="shared" si="49"/>
        <v>475124</v>
      </c>
      <c r="S498" s="2">
        <v>0.89</v>
      </c>
      <c r="T498" s="2">
        <v>0.61</v>
      </c>
      <c r="U498" s="2">
        <v>3.9E-2</v>
      </c>
      <c r="W498" s="2">
        <f t="shared" si="50"/>
        <v>0.65794637022819358</v>
      </c>
      <c r="X498" s="2">
        <f t="shared" si="54"/>
        <v>6.4585297091890051E-2</v>
      </c>
      <c r="Y498" s="2">
        <f t="shared" si="51"/>
        <v>36856.245755487165</v>
      </c>
      <c r="Z498" s="2">
        <f>SUM(Y491:Y498)/ SUM(E491:E498)</f>
        <v>0.11171515299902872</v>
      </c>
      <c r="AA498" s="2">
        <f t="shared" si="52"/>
        <v>0.1241995563689362</v>
      </c>
    </row>
    <row r="499" spans="1:27" x14ac:dyDescent="0.35">
      <c r="A499" s="2">
        <v>2015</v>
      </c>
      <c r="B499" s="2" t="s">
        <v>32</v>
      </c>
      <c r="C499" s="2" t="s">
        <v>21</v>
      </c>
      <c r="D499" s="2" t="s">
        <v>22</v>
      </c>
      <c r="E499" s="2">
        <v>11337</v>
      </c>
      <c r="F499" s="2">
        <v>1357293</v>
      </c>
      <c r="G499" s="2">
        <f t="shared" si="53"/>
        <v>8.3526548799706477E-3</v>
      </c>
      <c r="I499" s="2">
        <v>2015</v>
      </c>
      <c r="J499" s="2" t="s">
        <v>32</v>
      </c>
      <c r="K499" s="2" t="s">
        <v>21</v>
      </c>
      <c r="L499" s="2" t="s">
        <v>22</v>
      </c>
      <c r="M499" s="2" t="s">
        <v>23</v>
      </c>
      <c r="N499" s="2">
        <v>600</v>
      </c>
      <c r="O499" s="2">
        <v>1357293</v>
      </c>
      <c r="P499" s="2">
        <f t="shared" si="55"/>
        <v>0.44205635776505142</v>
      </c>
      <c r="R499" s="2">
        <f t="shared" si="49"/>
        <v>10737</v>
      </c>
      <c r="S499" s="2">
        <v>0.11</v>
      </c>
      <c r="T499" s="2">
        <v>0.06</v>
      </c>
      <c r="U499" s="2">
        <v>0.29699999999999999</v>
      </c>
      <c r="W499" s="2">
        <f t="shared" si="50"/>
        <v>0.75116295</v>
      </c>
      <c r="X499" s="2">
        <f t="shared" si="54"/>
        <v>9.3913713268579266E-2</v>
      </c>
      <c r="Y499" s="2">
        <f t="shared" si="51"/>
        <v>1459.0493093647356</v>
      </c>
      <c r="Z499" s="2"/>
      <c r="AA499" s="2">
        <f t="shared" si="52"/>
        <v>7.2776848408083331E-3</v>
      </c>
    </row>
    <row r="500" spans="1:27" x14ac:dyDescent="0.35">
      <c r="A500" s="2">
        <v>2015</v>
      </c>
      <c r="B500" s="2" t="s">
        <v>32</v>
      </c>
      <c r="C500" s="2" t="s">
        <v>21</v>
      </c>
      <c r="D500" s="2" t="s">
        <v>24</v>
      </c>
      <c r="E500" s="2">
        <v>16433</v>
      </c>
      <c r="F500" s="2">
        <v>1253761</v>
      </c>
      <c r="G500" s="2">
        <f t="shared" si="53"/>
        <v>1.3106963767416597E-2</v>
      </c>
      <c r="I500" s="2">
        <v>2015</v>
      </c>
      <c r="J500" s="2" t="s">
        <v>32</v>
      </c>
      <c r="K500" s="2" t="s">
        <v>21</v>
      </c>
      <c r="L500" s="2" t="s">
        <v>24</v>
      </c>
      <c r="M500" s="2" t="s">
        <v>23</v>
      </c>
      <c r="N500" s="2">
        <v>1197</v>
      </c>
      <c r="O500" s="2">
        <v>1253761</v>
      </c>
      <c r="P500" s="2">
        <f t="shared" si="55"/>
        <v>0.954727416150287</v>
      </c>
      <c r="R500" s="2">
        <f t="shared" si="49"/>
        <v>15236</v>
      </c>
      <c r="S500" s="2">
        <v>0.18</v>
      </c>
      <c r="T500" s="2">
        <v>0.05</v>
      </c>
      <c r="U500" s="2">
        <v>0.186</v>
      </c>
      <c r="W500" s="2">
        <f t="shared" si="50"/>
        <v>0.81146451127819552</v>
      </c>
      <c r="X500" s="2">
        <f t="shared" si="54"/>
        <v>0.13419822980922166</v>
      </c>
      <c r="Y500" s="2">
        <f t="shared" si="51"/>
        <v>3015.9672493733015</v>
      </c>
      <c r="Z500" s="2"/>
      <c r="AA500" s="2">
        <f t="shared" si="52"/>
        <v>1.0701427744703096E-2</v>
      </c>
    </row>
    <row r="501" spans="1:27" x14ac:dyDescent="0.35">
      <c r="A501" s="2">
        <v>2015</v>
      </c>
      <c r="B501" s="2" t="s">
        <v>32</v>
      </c>
      <c r="C501" s="2" t="s">
        <v>21</v>
      </c>
      <c r="D501" s="2" t="s">
        <v>25</v>
      </c>
      <c r="E501" s="2">
        <v>19547</v>
      </c>
      <c r="F501" s="2">
        <v>977038</v>
      </c>
      <c r="G501" s="2">
        <f t="shared" si="53"/>
        <v>2.0006386650263348E-2</v>
      </c>
      <c r="I501" s="2">
        <v>2015</v>
      </c>
      <c r="J501" s="2" t="s">
        <v>32</v>
      </c>
      <c r="K501" s="2" t="s">
        <v>21</v>
      </c>
      <c r="L501" s="2" t="s">
        <v>25</v>
      </c>
      <c r="M501" s="2" t="s">
        <v>23</v>
      </c>
      <c r="N501" s="2">
        <v>1579</v>
      </c>
      <c r="O501" s="2">
        <v>977038</v>
      </c>
      <c r="P501" s="2">
        <f t="shared" si="55"/>
        <v>1.6161090970873191</v>
      </c>
      <c r="R501" s="2">
        <f t="shared" si="49"/>
        <v>17968</v>
      </c>
      <c r="S501" s="2">
        <v>0.31</v>
      </c>
      <c r="T501" s="2">
        <v>0.12</v>
      </c>
      <c r="U501" s="2">
        <v>0.111</v>
      </c>
      <c r="W501" s="2">
        <f t="shared" si="50"/>
        <v>0.80818126662444578</v>
      </c>
      <c r="X501" s="2">
        <f t="shared" si="54"/>
        <v>0.13495877115084334</v>
      </c>
      <c r="Y501" s="2">
        <f t="shared" si="51"/>
        <v>3701.057420038353</v>
      </c>
      <c r="Z501" s="2"/>
      <c r="AA501" s="2">
        <f t="shared" si="52"/>
        <v>1.6218348293476455E-2</v>
      </c>
    </row>
    <row r="502" spans="1:27" x14ac:dyDescent="0.35">
      <c r="A502" s="2">
        <v>2015</v>
      </c>
      <c r="B502" s="2" t="s">
        <v>32</v>
      </c>
      <c r="C502" s="2" t="s">
        <v>21</v>
      </c>
      <c r="D502" s="2" t="s">
        <v>26</v>
      </c>
      <c r="E502" s="2">
        <v>18736</v>
      </c>
      <c r="F502" s="2">
        <v>713179</v>
      </c>
      <c r="G502" s="2">
        <f t="shared" si="53"/>
        <v>2.6271104449233643E-2</v>
      </c>
      <c r="I502" s="2">
        <v>2015</v>
      </c>
      <c r="J502" s="2" t="s">
        <v>32</v>
      </c>
      <c r="K502" s="2" t="s">
        <v>21</v>
      </c>
      <c r="L502" s="2" t="s">
        <v>26</v>
      </c>
      <c r="M502" s="2" t="s">
        <v>23</v>
      </c>
      <c r="N502" s="2">
        <v>1690</v>
      </c>
      <c r="O502" s="2">
        <v>713179</v>
      </c>
      <c r="P502" s="2">
        <f t="shared" si="55"/>
        <v>2.369671569129209</v>
      </c>
      <c r="R502" s="2">
        <f t="shared" si="49"/>
        <v>17046</v>
      </c>
      <c r="S502" s="2">
        <v>0.43</v>
      </c>
      <c r="T502" s="2">
        <v>0.22</v>
      </c>
      <c r="U502" s="2">
        <v>7.2999999999999995E-2</v>
      </c>
      <c r="W502" s="2">
        <f t="shared" si="50"/>
        <v>0.81854025443786982</v>
      </c>
      <c r="X502" s="2">
        <f t="shared" si="54"/>
        <v>0.13202817501770603</v>
      </c>
      <c r="Y502" s="2">
        <f t="shared" si="51"/>
        <v>3633.8853013518174</v>
      </c>
      <c r="Z502" s="2"/>
      <c r="AA502" s="2">
        <f t="shared" si="52"/>
        <v>2.1175770316636054E-2</v>
      </c>
    </row>
    <row r="503" spans="1:27" x14ac:dyDescent="0.35">
      <c r="A503" s="2">
        <v>2015</v>
      </c>
      <c r="B503" s="2" t="s">
        <v>32</v>
      </c>
      <c r="C503" s="2" t="s">
        <v>21</v>
      </c>
      <c r="D503" s="2" t="s">
        <v>27</v>
      </c>
      <c r="E503" s="2">
        <v>16678</v>
      </c>
      <c r="F503" s="2">
        <v>451077</v>
      </c>
      <c r="G503" s="2">
        <f t="shared" si="53"/>
        <v>3.6973731757549151E-2</v>
      </c>
      <c r="I503" s="2">
        <v>2015</v>
      </c>
      <c r="J503" s="2" t="s">
        <v>32</v>
      </c>
      <c r="K503" s="2" t="s">
        <v>21</v>
      </c>
      <c r="L503" s="2" t="s">
        <v>27</v>
      </c>
      <c r="M503" s="2" t="s">
        <v>23</v>
      </c>
      <c r="N503" s="2">
        <v>1515</v>
      </c>
      <c r="O503" s="2">
        <v>451077</v>
      </c>
      <c r="P503" s="2">
        <f t="shared" si="55"/>
        <v>3.3586283494835696</v>
      </c>
      <c r="R503" s="2">
        <f t="shared" si="49"/>
        <v>15163</v>
      </c>
      <c r="S503" s="2">
        <v>0.63</v>
      </c>
      <c r="T503" s="2">
        <v>0.35</v>
      </c>
      <c r="U503" s="2">
        <v>4.5999999999999999E-2</v>
      </c>
      <c r="W503" s="2">
        <f t="shared" si="50"/>
        <v>0.81242342574257431</v>
      </c>
      <c r="X503" s="2">
        <f t="shared" si="54"/>
        <v>0.11795914578483864</v>
      </c>
      <c r="Y503" s="2">
        <f t="shared" si="51"/>
        <v>3019.4360175355087</v>
      </c>
      <c r="Z503" s="2"/>
      <c r="AA503" s="2">
        <f t="shared" si="52"/>
        <v>3.0279894524581151E-2</v>
      </c>
    </row>
    <row r="504" spans="1:27" x14ac:dyDescent="0.35">
      <c r="A504" s="2">
        <v>2015</v>
      </c>
      <c r="B504" s="2" t="s">
        <v>32</v>
      </c>
      <c r="C504" s="2" t="s">
        <v>21</v>
      </c>
      <c r="D504" s="2" t="s">
        <v>28</v>
      </c>
      <c r="E504" s="2">
        <v>15683</v>
      </c>
      <c r="F504" s="2">
        <v>295817</v>
      </c>
      <c r="G504" s="2">
        <f t="shared" si="53"/>
        <v>5.3015884820683055E-2</v>
      </c>
      <c r="I504" s="2">
        <v>2015</v>
      </c>
      <c r="J504" s="2" t="s">
        <v>32</v>
      </c>
      <c r="K504" s="2" t="s">
        <v>21</v>
      </c>
      <c r="L504" s="2" t="s">
        <v>28</v>
      </c>
      <c r="M504" s="2" t="s">
        <v>23</v>
      </c>
      <c r="N504" s="2">
        <v>1189</v>
      </c>
      <c r="O504" s="2">
        <v>295817</v>
      </c>
      <c r="P504" s="2">
        <f t="shared" si="55"/>
        <v>4.0193768444680327</v>
      </c>
      <c r="R504" s="2">
        <f t="shared" si="49"/>
        <v>14494</v>
      </c>
      <c r="S504" s="2">
        <v>0.77</v>
      </c>
      <c r="T504" s="2">
        <v>0.52</v>
      </c>
      <c r="U504" s="2">
        <v>2.7E-2</v>
      </c>
      <c r="W504" s="2">
        <f t="shared" si="50"/>
        <v>0.80842801513877205</v>
      </c>
      <c r="X504" s="2">
        <f t="shared" si="54"/>
        <v>8.3994742596161659E-2</v>
      </c>
      <c r="Y504" s="2">
        <f t="shared" si="51"/>
        <v>2178.6407091887668</v>
      </c>
      <c r="Z504" s="2"/>
      <c r="AA504" s="2">
        <f t="shared" si="52"/>
        <v>4.5651058900642062E-2</v>
      </c>
    </row>
    <row r="505" spans="1:27" x14ac:dyDescent="0.35">
      <c r="A505" s="2">
        <v>2015</v>
      </c>
      <c r="B505" s="2" t="s">
        <v>32</v>
      </c>
      <c r="C505" s="2" t="s">
        <v>21</v>
      </c>
      <c r="D505" s="2" t="s">
        <v>29</v>
      </c>
      <c r="E505" s="2">
        <v>13675</v>
      </c>
      <c r="F505" s="2">
        <v>177354</v>
      </c>
      <c r="G505" s="2">
        <f t="shared" si="53"/>
        <v>7.7105675654341038E-2</v>
      </c>
      <c r="I505" s="2">
        <v>2015</v>
      </c>
      <c r="J505" s="2" t="s">
        <v>32</v>
      </c>
      <c r="K505" s="2" t="s">
        <v>21</v>
      </c>
      <c r="L505" s="2" t="s">
        <v>29</v>
      </c>
      <c r="M505" s="2" t="s">
        <v>23</v>
      </c>
      <c r="N505" s="2">
        <v>739</v>
      </c>
      <c r="O505" s="2">
        <v>177354</v>
      </c>
      <c r="P505" s="2">
        <f t="shared" si="55"/>
        <v>4.1668076276824886</v>
      </c>
      <c r="R505" s="2">
        <f t="shared" si="49"/>
        <v>12936</v>
      </c>
      <c r="S505" s="2">
        <v>1</v>
      </c>
      <c r="T505" s="2">
        <v>0.89</v>
      </c>
      <c r="U505" s="2">
        <v>1.6E-2</v>
      </c>
      <c r="W505" s="2">
        <f t="shared" si="50"/>
        <v>0.76000811907983767</v>
      </c>
      <c r="X505" s="2">
        <f t="shared" si="54"/>
        <v>4.9406661059663702E-2</v>
      </c>
      <c r="Y505" s="2">
        <f t="shared" si="51"/>
        <v>1200.7705674678098</v>
      </c>
      <c r="Z505" s="2">
        <f>SUM(Y499:Y505)/ SUM(E499:E505)</f>
        <v>0.16244954076064819</v>
      </c>
      <c r="AA505" s="2">
        <f t="shared" si="52"/>
        <v>7.0335202095989896E-2</v>
      </c>
    </row>
    <row r="506" spans="1:27" x14ac:dyDescent="0.35">
      <c r="A506" s="2">
        <v>2015</v>
      </c>
      <c r="B506" s="2" t="s">
        <v>32</v>
      </c>
      <c r="C506" s="2" t="s">
        <v>21</v>
      </c>
      <c r="D506" s="2" t="s">
        <v>30</v>
      </c>
      <c r="E506" s="2">
        <v>18601</v>
      </c>
      <c r="F506" s="2">
        <v>142359</v>
      </c>
      <c r="G506" s="2">
        <f t="shared" si="53"/>
        <v>0.13066262055788536</v>
      </c>
      <c r="I506" s="2">
        <v>2015</v>
      </c>
      <c r="J506" s="2" t="s">
        <v>32</v>
      </c>
      <c r="K506" s="2" t="s">
        <v>21</v>
      </c>
      <c r="L506" s="2" t="s">
        <v>30</v>
      </c>
      <c r="M506" s="2" t="s">
        <v>23</v>
      </c>
      <c r="N506" s="2">
        <v>617</v>
      </c>
      <c r="O506" s="2">
        <v>142359</v>
      </c>
      <c r="P506" s="2">
        <f t="shared" si="55"/>
        <v>4.3341130522130671</v>
      </c>
      <c r="R506" s="2">
        <f t="shared" si="49"/>
        <v>17984</v>
      </c>
      <c r="S506" s="2">
        <v>1.24</v>
      </c>
      <c r="T506" s="2">
        <v>0.87</v>
      </c>
      <c r="U506" s="2">
        <v>1.6E-2</v>
      </c>
      <c r="W506" s="2">
        <f t="shared" si="50"/>
        <v>0.71389763371150727</v>
      </c>
      <c r="X506" s="2">
        <f t="shared" si="54"/>
        <v>4.830037014610284E-2</v>
      </c>
      <c r="Y506" s="2">
        <f t="shared" si="51"/>
        <v>1309.1086967075134</v>
      </c>
      <c r="Z506" s="2">
        <f>SUM(Y499:Y506)/ SUM(E499:E506)</f>
        <v>0.14934513177004979</v>
      </c>
      <c r="AA506" s="2">
        <f t="shared" si="52"/>
        <v>0.12146679383314357</v>
      </c>
    </row>
    <row r="507" spans="1:27" x14ac:dyDescent="0.35">
      <c r="A507" s="2">
        <v>2015</v>
      </c>
      <c r="B507" s="2" t="s">
        <v>32</v>
      </c>
      <c r="C507" s="2" t="s">
        <v>31</v>
      </c>
      <c r="D507" s="2" t="s">
        <v>22</v>
      </c>
      <c r="E507" s="2">
        <v>53062</v>
      </c>
      <c r="F507" s="2">
        <v>8876043</v>
      </c>
      <c r="G507" s="2">
        <f t="shared" si="53"/>
        <v>5.9781143466745264E-3</v>
      </c>
      <c r="I507" s="2">
        <v>2015</v>
      </c>
      <c r="J507" s="2" t="s">
        <v>32</v>
      </c>
      <c r="K507" s="2" t="s">
        <v>31</v>
      </c>
      <c r="L507" s="2" t="s">
        <v>22</v>
      </c>
      <c r="M507" s="2" t="s">
        <v>23</v>
      </c>
      <c r="N507" s="2">
        <v>2859</v>
      </c>
      <c r="O507" s="2">
        <v>8876043</v>
      </c>
      <c r="P507" s="2">
        <f t="shared" si="55"/>
        <v>0.32210299116396801</v>
      </c>
      <c r="R507" s="2">
        <f t="shared" si="49"/>
        <v>50203</v>
      </c>
      <c r="S507" s="2">
        <v>0.11</v>
      </c>
      <c r="T507" s="2">
        <v>0.06</v>
      </c>
      <c r="U507" s="2">
        <v>0.29699999999999999</v>
      </c>
      <c r="W507" s="2">
        <f t="shared" si="50"/>
        <v>0.65849432318992662</v>
      </c>
      <c r="X507" s="2">
        <f t="shared" si="54"/>
        <v>6.1051445087798036E-2</v>
      </c>
      <c r="Y507" s="2">
        <f t="shared" si="51"/>
        <v>4947.6009677427246</v>
      </c>
      <c r="Z507" s="2"/>
      <c r="AA507" s="2">
        <f t="shared" si="52"/>
        <v>5.4207036888236438E-3</v>
      </c>
    </row>
    <row r="508" spans="1:27" x14ac:dyDescent="0.35">
      <c r="A508" s="2">
        <v>2015</v>
      </c>
      <c r="B508" s="2" t="s">
        <v>32</v>
      </c>
      <c r="C508" s="2" t="s">
        <v>31</v>
      </c>
      <c r="D508" s="2" t="s">
        <v>24</v>
      </c>
      <c r="E508" s="2">
        <v>77562</v>
      </c>
      <c r="F508" s="2">
        <v>8696023</v>
      </c>
      <c r="G508" s="2">
        <f t="shared" si="53"/>
        <v>8.919249638599162E-3</v>
      </c>
      <c r="I508" s="2">
        <v>2015</v>
      </c>
      <c r="J508" s="2" t="s">
        <v>32</v>
      </c>
      <c r="K508" s="2" t="s">
        <v>31</v>
      </c>
      <c r="L508" s="2" t="s">
        <v>24</v>
      </c>
      <c r="M508" s="2" t="s">
        <v>23</v>
      </c>
      <c r="N508" s="2">
        <v>6097</v>
      </c>
      <c r="O508" s="2">
        <v>8696023</v>
      </c>
      <c r="P508" s="2">
        <f t="shared" si="55"/>
        <v>0.70112510052008825</v>
      </c>
      <c r="R508" s="2">
        <f t="shared" si="49"/>
        <v>71465</v>
      </c>
      <c r="S508" s="2">
        <v>0.18</v>
      </c>
      <c r="T508" s="2">
        <v>0.05</v>
      </c>
      <c r="U508" s="2">
        <v>0.186</v>
      </c>
      <c r="W508" s="2">
        <f t="shared" si="50"/>
        <v>0.7432697818599312</v>
      </c>
      <c r="X508" s="2">
        <f t="shared" si="54"/>
        <v>9.2379798977361677E-2</v>
      </c>
      <c r="Y508" s="2">
        <f t="shared" si="51"/>
        <v>11133.638193917152</v>
      </c>
      <c r="Z508" s="2"/>
      <c r="AA508" s="2">
        <f t="shared" si="52"/>
        <v>7.638935845280405E-3</v>
      </c>
    </row>
    <row r="509" spans="1:27" x14ac:dyDescent="0.35">
      <c r="A509" s="2">
        <v>2015</v>
      </c>
      <c r="B509" s="2" t="s">
        <v>32</v>
      </c>
      <c r="C509" s="2" t="s">
        <v>31</v>
      </c>
      <c r="D509" s="2" t="s">
        <v>25</v>
      </c>
      <c r="E509" s="2">
        <v>97095</v>
      </c>
      <c r="F509" s="2">
        <v>7612727</v>
      </c>
      <c r="G509" s="2">
        <f t="shared" si="53"/>
        <v>1.2754299477703587E-2</v>
      </c>
      <c r="I509" s="2">
        <v>2015</v>
      </c>
      <c r="J509" s="2" t="s">
        <v>32</v>
      </c>
      <c r="K509" s="2" t="s">
        <v>31</v>
      </c>
      <c r="L509" s="2" t="s">
        <v>25</v>
      </c>
      <c r="M509" s="2" t="s">
        <v>23</v>
      </c>
      <c r="N509" s="2">
        <v>8760</v>
      </c>
      <c r="O509" s="2">
        <v>7612727</v>
      </c>
      <c r="P509" s="2">
        <f t="shared" si="55"/>
        <v>1.1507046029629069</v>
      </c>
      <c r="R509" s="2">
        <f t="shared" si="49"/>
        <v>88335</v>
      </c>
      <c r="S509" s="2">
        <v>0.31</v>
      </c>
      <c r="T509" s="2">
        <v>0.12</v>
      </c>
      <c r="U509" s="2">
        <v>0.111</v>
      </c>
      <c r="W509" s="2">
        <f t="shared" si="50"/>
        <v>0.7305998436073059</v>
      </c>
      <c r="X509" s="2">
        <f t="shared" si="54"/>
        <v>8.9096405305968657E-2</v>
      </c>
      <c r="Y509" s="2">
        <f t="shared" si="51"/>
        <v>14270.38559270274</v>
      </c>
      <c r="Z509" s="2"/>
      <c r="AA509" s="2">
        <f t="shared" si="52"/>
        <v>1.0879756282774523E-2</v>
      </c>
    </row>
    <row r="510" spans="1:27" x14ac:dyDescent="0.35">
      <c r="A510" s="2">
        <v>2015</v>
      </c>
      <c r="B510" s="2" t="s">
        <v>32</v>
      </c>
      <c r="C510" s="2" t="s">
        <v>31</v>
      </c>
      <c r="D510" s="2" t="s">
        <v>26</v>
      </c>
      <c r="E510" s="2">
        <v>114687</v>
      </c>
      <c r="F510" s="2">
        <v>6465644</v>
      </c>
      <c r="G510" s="2">
        <f t="shared" si="53"/>
        <v>1.7737908242396273E-2</v>
      </c>
      <c r="I510" s="2">
        <v>2015</v>
      </c>
      <c r="J510" s="2" t="s">
        <v>32</v>
      </c>
      <c r="K510" s="2" t="s">
        <v>31</v>
      </c>
      <c r="L510" s="2" t="s">
        <v>26</v>
      </c>
      <c r="M510" s="2" t="s">
        <v>23</v>
      </c>
      <c r="N510" s="2">
        <v>11477</v>
      </c>
      <c r="O510" s="2">
        <v>6465644</v>
      </c>
      <c r="P510" s="2">
        <f t="shared" si="55"/>
        <v>1.775074532405434</v>
      </c>
      <c r="R510" s="2">
        <f t="shared" si="49"/>
        <v>103210</v>
      </c>
      <c r="S510" s="2">
        <v>0.43</v>
      </c>
      <c r="T510" s="2">
        <v>0.22</v>
      </c>
      <c r="U510" s="2">
        <v>7.2999999999999995E-2</v>
      </c>
      <c r="W510" s="2">
        <f t="shared" si="50"/>
        <v>0.75775665069268971</v>
      </c>
      <c r="X510" s="2">
        <f t="shared" si="54"/>
        <v>9.3523742808100024E-2</v>
      </c>
      <c r="Y510" s="2">
        <f t="shared" si="51"/>
        <v>18349.358575224003</v>
      </c>
      <c r="Z510" s="2"/>
      <c r="AA510" s="2">
        <f t="shared" si="52"/>
        <v>1.4899929755609186E-2</v>
      </c>
    </row>
    <row r="511" spans="1:27" x14ac:dyDescent="0.35">
      <c r="A511" s="2">
        <v>2015</v>
      </c>
      <c r="B511" s="2" t="s">
        <v>32</v>
      </c>
      <c r="C511" s="2" t="s">
        <v>31</v>
      </c>
      <c r="D511" s="2" t="s">
        <v>27</v>
      </c>
      <c r="E511" s="2">
        <v>123620</v>
      </c>
      <c r="F511" s="2">
        <v>4567637</v>
      </c>
      <c r="G511" s="2">
        <f t="shared" si="53"/>
        <v>2.7064322318082631E-2</v>
      </c>
      <c r="I511" s="2">
        <v>2015</v>
      </c>
      <c r="J511" s="2" t="s">
        <v>32</v>
      </c>
      <c r="K511" s="2" t="s">
        <v>31</v>
      </c>
      <c r="L511" s="2" t="s">
        <v>27</v>
      </c>
      <c r="M511" s="2" t="s">
        <v>23</v>
      </c>
      <c r="N511" s="2">
        <v>12455</v>
      </c>
      <c r="O511" s="2">
        <v>4567637</v>
      </c>
      <c r="P511" s="2">
        <f t="shared" si="55"/>
        <v>2.7267928690480439</v>
      </c>
      <c r="R511" s="2">
        <f t="shared" si="49"/>
        <v>111165</v>
      </c>
      <c r="S511" s="2">
        <v>0.63</v>
      </c>
      <c r="T511" s="2">
        <v>0.35</v>
      </c>
      <c r="U511" s="2">
        <v>4.5999999999999999E-2</v>
      </c>
      <c r="W511" s="2">
        <f t="shared" si="50"/>
        <v>0.76895934885588124</v>
      </c>
      <c r="X511" s="2">
        <f t="shared" si="54"/>
        <v>9.1946945458661569E-2</v>
      </c>
      <c r="Y511" s="2">
        <f t="shared" si="51"/>
        <v>19798.670881912112</v>
      </c>
      <c r="Z511" s="2"/>
      <c r="AA511" s="2">
        <f t="shared" si="52"/>
        <v>2.2729767956185636E-2</v>
      </c>
    </row>
    <row r="512" spans="1:27" x14ac:dyDescent="0.35">
      <c r="A512" s="2">
        <v>2015</v>
      </c>
      <c r="B512" s="2" t="s">
        <v>32</v>
      </c>
      <c r="C512" s="2" t="s">
        <v>31</v>
      </c>
      <c r="D512" s="2" t="s">
        <v>28</v>
      </c>
      <c r="E512" s="2">
        <v>133111</v>
      </c>
      <c r="F512" s="2">
        <v>3123524</v>
      </c>
      <c r="G512" s="2">
        <f t="shared" si="53"/>
        <v>4.261564822296867E-2</v>
      </c>
      <c r="I512" s="2">
        <v>2015</v>
      </c>
      <c r="J512" s="2" t="s">
        <v>32</v>
      </c>
      <c r="K512" s="2" t="s">
        <v>31</v>
      </c>
      <c r="L512" s="2" t="s">
        <v>28</v>
      </c>
      <c r="M512" s="2" t="s">
        <v>23</v>
      </c>
      <c r="N512" s="2">
        <v>11159</v>
      </c>
      <c r="O512" s="2">
        <v>3123524</v>
      </c>
      <c r="P512" s="2">
        <f t="shared" si="55"/>
        <v>3.5725673950320216</v>
      </c>
      <c r="R512" s="2">
        <f t="shared" si="49"/>
        <v>121952</v>
      </c>
      <c r="S512" s="2">
        <v>0.77</v>
      </c>
      <c r="T512" s="2">
        <v>0.52</v>
      </c>
      <c r="U512" s="2">
        <v>2.7E-2</v>
      </c>
      <c r="W512" s="2">
        <f t="shared" si="50"/>
        <v>0.78446872658840394</v>
      </c>
      <c r="X512" s="2">
        <f t="shared" si="54"/>
        <v>7.2877262868727824E-2</v>
      </c>
      <c r="Y512" s="2">
        <f t="shared" si="51"/>
        <v>17641.414481367094</v>
      </c>
      <c r="Z512" s="2"/>
      <c r="AA512" s="2">
        <f t="shared" si="52"/>
        <v>3.6967727963234123E-2</v>
      </c>
    </row>
    <row r="513" spans="1:27" x14ac:dyDescent="0.35">
      <c r="A513" s="2">
        <v>2015</v>
      </c>
      <c r="B513" s="2" t="s">
        <v>32</v>
      </c>
      <c r="C513" s="2" t="s">
        <v>31</v>
      </c>
      <c r="D513" s="2" t="s">
        <v>29</v>
      </c>
      <c r="E513" s="2">
        <v>151477</v>
      </c>
      <c r="F513" s="2">
        <v>2120553</v>
      </c>
      <c r="G513" s="2">
        <f t="shared" si="53"/>
        <v>7.1432781920565055E-2</v>
      </c>
      <c r="I513" s="2">
        <v>2015</v>
      </c>
      <c r="J513" s="2" t="s">
        <v>32</v>
      </c>
      <c r="K513" s="2" t="s">
        <v>31</v>
      </c>
      <c r="L513" s="2" t="s">
        <v>29</v>
      </c>
      <c r="M513" s="2" t="s">
        <v>23</v>
      </c>
      <c r="N513" s="2">
        <v>8954</v>
      </c>
      <c r="O513" s="2">
        <v>2120553</v>
      </c>
      <c r="P513" s="2">
        <f t="shared" si="55"/>
        <v>4.2224834748294429</v>
      </c>
      <c r="R513" s="2">
        <f t="shared" si="49"/>
        <v>142523</v>
      </c>
      <c r="S513" s="2">
        <v>1</v>
      </c>
      <c r="T513" s="2">
        <v>0.89</v>
      </c>
      <c r="U513" s="2">
        <v>1.6E-2</v>
      </c>
      <c r="W513" s="2">
        <f t="shared" si="50"/>
        <v>0.76317254858163952</v>
      </c>
      <c r="X513" s="2">
        <f t="shared" si="54"/>
        <v>5.0253085431542971E-2</v>
      </c>
      <c r="Y513" s="2">
        <f t="shared" si="51"/>
        <v>13995.667494959798</v>
      </c>
      <c r="Z513" s="2">
        <f>SUM(Y507:Y513)/ SUM(E507:E513)</f>
        <v>0.13340643285074039</v>
      </c>
      <c r="AA513" s="2">
        <f t="shared" si="52"/>
        <v>6.4832773576062555E-2</v>
      </c>
    </row>
    <row r="514" spans="1:27" x14ac:dyDescent="0.35">
      <c r="A514" s="2">
        <v>2015</v>
      </c>
      <c r="B514" s="2" t="s">
        <v>32</v>
      </c>
      <c r="C514" s="2" t="s">
        <v>31</v>
      </c>
      <c r="D514" s="2" t="s">
        <v>30</v>
      </c>
      <c r="E514" s="2">
        <v>294014</v>
      </c>
      <c r="F514" s="2">
        <v>1933950</v>
      </c>
      <c r="G514" s="2">
        <f t="shared" si="53"/>
        <v>0.15202771529770676</v>
      </c>
      <c r="I514" s="2">
        <v>2015</v>
      </c>
      <c r="J514" s="2" t="s">
        <v>32</v>
      </c>
      <c r="K514" s="2" t="s">
        <v>31</v>
      </c>
      <c r="L514" s="2" t="s">
        <v>30</v>
      </c>
      <c r="M514" s="2" t="s">
        <v>23</v>
      </c>
      <c r="N514" s="2">
        <v>8501</v>
      </c>
      <c r="O514" s="2">
        <v>1933950</v>
      </c>
      <c r="P514" s="2">
        <f t="shared" si="55"/>
        <v>4.3956668993510686</v>
      </c>
      <c r="R514" s="2">
        <f t="shared" si="49"/>
        <v>285513</v>
      </c>
      <c r="S514" s="2">
        <v>1.24</v>
      </c>
      <c r="T514" s="2">
        <v>0.87</v>
      </c>
      <c r="U514" s="2">
        <v>1.6E-2</v>
      </c>
      <c r="W514" s="2">
        <f t="shared" si="50"/>
        <v>0.71790401129278902</v>
      </c>
      <c r="X514" s="2">
        <f t="shared" si="54"/>
        <v>4.9237201122570871E-2</v>
      </c>
      <c r="Y514" s="2">
        <f t="shared" si="51"/>
        <v>20160.763004108576</v>
      </c>
      <c r="Z514" s="2">
        <f>SUM(Y507:Y514)/ SUM(E507:E514)</f>
        <v>0.1151582182288185</v>
      </c>
      <c r="AA514" s="2">
        <f t="shared" si="52"/>
        <v>0.14160305953922875</v>
      </c>
    </row>
    <row r="515" spans="1:27" x14ac:dyDescent="0.35">
      <c r="A515" s="2">
        <v>2016</v>
      </c>
      <c r="B515" s="2" t="s">
        <v>20</v>
      </c>
      <c r="C515" s="2" t="s">
        <v>21</v>
      </c>
      <c r="D515" s="2" t="s">
        <v>22</v>
      </c>
      <c r="E515" s="2">
        <v>8502</v>
      </c>
      <c r="F515" s="2">
        <v>1527679</v>
      </c>
      <c r="G515" s="2">
        <f t="shared" si="53"/>
        <v>5.5653052768284434E-3</v>
      </c>
      <c r="I515" s="2">
        <v>2016</v>
      </c>
      <c r="J515" s="2" t="s">
        <v>20</v>
      </c>
      <c r="K515" s="2" t="s">
        <v>21</v>
      </c>
      <c r="L515" s="2" t="s">
        <v>22</v>
      </c>
      <c r="M515" s="2" t="s">
        <v>23</v>
      </c>
      <c r="N515" s="2">
        <v>411</v>
      </c>
      <c r="O515" s="2">
        <v>1527679</v>
      </c>
      <c r="P515" s="2">
        <f t="shared" si="55"/>
        <v>0.26903557619107155</v>
      </c>
      <c r="R515" s="2">
        <f t="shared" ref="R515:R578" si="56">E515-N515</f>
        <v>8091</v>
      </c>
      <c r="S515" s="2">
        <v>0.11</v>
      </c>
      <c r="T515" s="2">
        <v>0.06</v>
      </c>
      <c r="U515" s="2">
        <v>0.20699999999999999</v>
      </c>
      <c r="W515" s="2">
        <f t="shared" ref="W515:W578" si="57">(P515-S515)/(P515)</f>
        <v>0.59113214111922141</v>
      </c>
      <c r="X515" s="2">
        <f t="shared" si="54"/>
        <v>3.2384386704900132E-2</v>
      </c>
      <c r="Y515" s="2">
        <f t="shared" ref="Y515:Y578" si="58">N515*W515+R515*X515</f>
        <v>504.97738282934699</v>
      </c>
      <c r="Z515" s="2"/>
      <c r="AA515" s="2">
        <f t="shared" ref="AA515:AA578" si="59">(E515-Y515)/F515</f>
        <v>5.2347532545584854E-3</v>
      </c>
    </row>
    <row r="516" spans="1:27" x14ac:dyDescent="0.35">
      <c r="A516" s="2">
        <v>2016</v>
      </c>
      <c r="B516" s="2" t="s">
        <v>20</v>
      </c>
      <c r="C516" s="2" t="s">
        <v>21</v>
      </c>
      <c r="D516" s="2" t="s">
        <v>24</v>
      </c>
      <c r="E516" s="2">
        <v>12104</v>
      </c>
      <c r="F516" s="2">
        <v>1475645</v>
      </c>
      <c r="G516" s="2">
        <f t="shared" ref="G516:G579" si="60">E516/F516</f>
        <v>8.2025148324969752E-3</v>
      </c>
      <c r="I516" s="2">
        <v>2016</v>
      </c>
      <c r="J516" s="2" t="s">
        <v>20</v>
      </c>
      <c r="K516" s="2" t="s">
        <v>21</v>
      </c>
      <c r="L516" s="2" t="s">
        <v>24</v>
      </c>
      <c r="M516" s="2" t="s">
        <v>23</v>
      </c>
      <c r="N516" s="2">
        <v>851</v>
      </c>
      <c r="O516" s="2">
        <v>1475645</v>
      </c>
      <c r="P516" s="2">
        <f t="shared" si="55"/>
        <v>0.57669696979964702</v>
      </c>
      <c r="R516" s="2">
        <f t="shared" si="56"/>
        <v>11253</v>
      </c>
      <c r="S516" s="2">
        <v>0.13</v>
      </c>
      <c r="T516" s="2">
        <v>7.0000000000000007E-2</v>
      </c>
      <c r="U516" s="2">
        <v>0.17499999999999999</v>
      </c>
      <c r="W516" s="2">
        <f t="shared" si="57"/>
        <v>0.77457831962397183</v>
      </c>
      <c r="X516" s="2">
        <f t="shared" ref="X516:X579" si="61">(EXP(U516*P516)-EXP(U516*S516))/(EXP(U516*VALUE(P516)))</f>
        <v>7.5194625648749264E-2</v>
      </c>
      <c r="Y516" s="2">
        <f t="shared" si="58"/>
        <v>1505.3312724253756</v>
      </c>
      <c r="Z516" s="2"/>
      <c r="AA516" s="2">
        <f t="shared" si="59"/>
        <v>7.1823973432462579E-3</v>
      </c>
    </row>
    <row r="517" spans="1:27" x14ac:dyDescent="0.35">
      <c r="A517" s="2">
        <v>2016</v>
      </c>
      <c r="B517" s="2" t="s">
        <v>20</v>
      </c>
      <c r="C517" s="2" t="s">
        <v>21</v>
      </c>
      <c r="D517" s="2" t="s">
        <v>25</v>
      </c>
      <c r="E517" s="2">
        <v>14504</v>
      </c>
      <c r="F517" s="2">
        <v>1237200</v>
      </c>
      <c r="G517" s="2">
        <f t="shared" si="60"/>
        <v>1.1723246039443906E-2</v>
      </c>
      <c r="I517" s="2">
        <v>2016</v>
      </c>
      <c r="J517" s="2" t="s">
        <v>20</v>
      </c>
      <c r="K517" s="2" t="s">
        <v>21</v>
      </c>
      <c r="L517" s="2" t="s">
        <v>25</v>
      </c>
      <c r="M517" s="2" t="s">
        <v>23</v>
      </c>
      <c r="N517" s="2">
        <v>982</v>
      </c>
      <c r="O517" s="2">
        <v>1237200</v>
      </c>
      <c r="P517" s="2">
        <f t="shared" ref="P517:P580" si="62">N517/O517*1000</f>
        <v>0.79372777238926606</v>
      </c>
      <c r="R517" s="2">
        <f t="shared" si="56"/>
        <v>13522</v>
      </c>
      <c r="S517" s="2">
        <v>0.2</v>
      </c>
      <c r="T517" s="2">
        <v>0.12</v>
      </c>
      <c r="U517" s="2">
        <v>8.6999999999999994E-2</v>
      </c>
      <c r="W517" s="2">
        <f t="shared" si="57"/>
        <v>0.74802443991853351</v>
      </c>
      <c r="X517" s="2">
        <f t="shared" si="61"/>
        <v>5.034290881729437E-2</v>
      </c>
      <c r="Y517" s="2">
        <f t="shared" si="58"/>
        <v>1415.2968130274544</v>
      </c>
      <c r="Z517" s="2"/>
      <c r="AA517" s="2">
        <f t="shared" si="59"/>
        <v>1.0579294525519355E-2</v>
      </c>
    </row>
    <row r="518" spans="1:27" x14ac:dyDescent="0.35">
      <c r="A518" s="2">
        <v>2016</v>
      </c>
      <c r="B518" s="2" t="s">
        <v>20</v>
      </c>
      <c r="C518" s="2" t="s">
        <v>21</v>
      </c>
      <c r="D518" s="2" t="s">
        <v>26</v>
      </c>
      <c r="E518" s="2">
        <v>15758</v>
      </c>
      <c r="F518" s="2">
        <v>981151</v>
      </c>
      <c r="G518" s="2">
        <f t="shared" si="60"/>
        <v>1.6060728674791139E-2</v>
      </c>
      <c r="I518" s="2">
        <v>2016</v>
      </c>
      <c r="J518" s="2" t="s">
        <v>20</v>
      </c>
      <c r="K518" s="2" t="s">
        <v>21</v>
      </c>
      <c r="L518" s="2" t="s">
        <v>26</v>
      </c>
      <c r="M518" s="2" t="s">
        <v>23</v>
      </c>
      <c r="N518" s="2">
        <v>1041</v>
      </c>
      <c r="O518" s="2">
        <v>981151</v>
      </c>
      <c r="P518" s="2">
        <f t="shared" si="62"/>
        <v>1.0609987657353455</v>
      </c>
      <c r="R518" s="2">
        <f t="shared" si="56"/>
        <v>14717</v>
      </c>
      <c r="S518" s="2">
        <v>0.25</v>
      </c>
      <c r="T518" s="2">
        <v>0.17</v>
      </c>
      <c r="U518" s="2">
        <v>8.5000000000000006E-2</v>
      </c>
      <c r="W518" s="2">
        <f t="shared" si="57"/>
        <v>0.76437295869356392</v>
      </c>
      <c r="X518" s="2">
        <f t="shared" si="61"/>
        <v>6.6612553791896359E-2</v>
      </c>
      <c r="Y518" s="2">
        <f t="shared" si="58"/>
        <v>1776.0492041553389</v>
      </c>
      <c r="Z518" s="2"/>
      <c r="AA518" s="2">
        <f t="shared" si="59"/>
        <v>1.4250559593624897E-2</v>
      </c>
    </row>
    <row r="519" spans="1:27" x14ac:dyDescent="0.35">
      <c r="A519" s="2">
        <v>2016</v>
      </c>
      <c r="B519" s="2" t="s">
        <v>20</v>
      </c>
      <c r="C519" s="2" t="s">
        <v>21</v>
      </c>
      <c r="D519" s="2" t="s">
        <v>27</v>
      </c>
      <c r="E519" s="2">
        <v>14901</v>
      </c>
      <c r="F519" s="2">
        <v>645529</v>
      </c>
      <c r="G519" s="2">
        <f t="shared" si="60"/>
        <v>2.3083393619806391E-2</v>
      </c>
      <c r="I519" s="2">
        <v>2016</v>
      </c>
      <c r="J519" s="2" t="s">
        <v>20</v>
      </c>
      <c r="K519" s="2" t="s">
        <v>21</v>
      </c>
      <c r="L519" s="2" t="s">
        <v>27</v>
      </c>
      <c r="M519" s="2" t="s">
        <v>23</v>
      </c>
      <c r="N519" s="2">
        <v>975</v>
      </c>
      <c r="O519" s="2">
        <v>645529</v>
      </c>
      <c r="P519" s="2">
        <f t="shared" si="62"/>
        <v>1.5103891537018477</v>
      </c>
      <c r="R519" s="2">
        <f t="shared" si="56"/>
        <v>13926</v>
      </c>
      <c r="S519" s="2">
        <v>0.34</v>
      </c>
      <c r="T519" s="2">
        <v>0.31</v>
      </c>
      <c r="U519" s="2">
        <v>6.9000000000000006E-2</v>
      </c>
      <c r="W519" s="2">
        <f t="shared" si="57"/>
        <v>0.7748924512820512</v>
      </c>
      <c r="X519" s="2">
        <f t="shared" si="61"/>
        <v>7.7582051377050612E-2</v>
      </c>
      <c r="Y519" s="2">
        <f t="shared" si="58"/>
        <v>1835.9277874768068</v>
      </c>
      <c r="Z519" s="2"/>
      <c r="AA519" s="2">
        <f t="shared" si="59"/>
        <v>2.0239326525257877E-2</v>
      </c>
    </row>
    <row r="520" spans="1:27" x14ac:dyDescent="0.35">
      <c r="A520" s="2">
        <v>2016</v>
      </c>
      <c r="B520" s="2" t="s">
        <v>20</v>
      </c>
      <c r="C520" s="2" t="s">
        <v>21</v>
      </c>
      <c r="D520" s="2" t="s">
        <v>28</v>
      </c>
      <c r="E520" s="2">
        <v>15998</v>
      </c>
      <c r="F520" s="2">
        <v>462293</v>
      </c>
      <c r="G520" s="2">
        <f t="shared" si="60"/>
        <v>3.4605758685508976E-2</v>
      </c>
      <c r="I520" s="2">
        <v>2016</v>
      </c>
      <c r="J520" s="2" t="s">
        <v>20</v>
      </c>
      <c r="K520" s="2" t="s">
        <v>21</v>
      </c>
      <c r="L520" s="2" t="s">
        <v>28</v>
      </c>
      <c r="M520" s="2" t="s">
        <v>23</v>
      </c>
      <c r="N520" s="2">
        <v>940</v>
      </c>
      <c r="O520" s="2">
        <v>462293</v>
      </c>
      <c r="P520" s="2">
        <f t="shared" si="62"/>
        <v>2.0333424905849755</v>
      </c>
      <c r="R520" s="2">
        <f t="shared" si="56"/>
        <v>15058</v>
      </c>
      <c r="S520" s="2">
        <v>0.43</v>
      </c>
      <c r="T520" s="2">
        <v>0.33</v>
      </c>
      <c r="U520" s="2">
        <v>5.6000000000000001E-2</v>
      </c>
      <c r="W520" s="2">
        <f t="shared" si="57"/>
        <v>0.78852554255319152</v>
      </c>
      <c r="X520" s="2">
        <f t="shared" si="61"/>
        <v>8.5874290713442408E-2</v>
      </c>
      <c r="Y520" s="2">
        <f t="shared" si="58"/>
        <v>2034.309079563016</v>
      </c>
      <c r="Z520" s="2"/>
      <c r="AA520" s="2">
        <f t="shared" si="59"/>
        <v>3.0205283057361854E-2</v>
      </c>
    </row>
    <row r="521" spans="1:27" x14ac:dyDescent="0.35">
      <c r="A521" s="2">
        <v>2016</v>
      </c>
      <c r="B521" s="2" t="s">
        <v>20</v>
      </c>
      <c r="C521" s="2" t="s">
        <v>21</v>
      </c>
      <c r="D521" s="2" t="s">
        <v>29</v>
      </c>
      <c r="E521" s="2">
        <v>17763</v>
      </c>
      <c r="F521" s="2">
        <v>323535</v>
      </c>
      <c r="G521" s="2">
        <f t="shared" si="60"/>
        <v>5.4902869859520607E-2</v>
      </c>
      <c r="I521" s="2">
        <v>2016</v>
      </c>
      <c r="J521" s="2" t="s">
        <v>20</v>
      </c>
      <c r="K521" s="2" t="s">
        <v>21</v>
      </c>
      <c r="L521" s="2" t="s">
        <v>29</v>
      </c>
      <c r="M521" s="2" t="s">
        <v>23</v>
      </c>
      <c r="N521" s="2">
        <v>732</v>
      </c>
      <c r="O521" s="2">
        <v>323535</v>
      </c>
      <c r="P521" s="2">
        <f t="shared" si="62"/>
        <v>2.2625063748898881</v>
      </c>
      <c r="R521" s="2">
        <f t="shared" si="56"/>
        <v>17031</v>
      </c>
      <c r="S521" s="2">
        <v>0.85</v>
      </c>
      <c r="T521" s="2">
        <v>0.57999999999999996</v>
      </c>
      <c r="U521" s="2">
        <v>3.9E-2</v>
      </c>
      <c r="W521" s="2">
        <f t="shared" si="57"/>
        <v>0.62431045081967207</v>
      </c>
      <c r="X521" s="2">
        <f t="shared" si="61"/>
        <v>5.3597901168991206E-2</v>
      </c>
      <c r="Y521" s="2">
        <f t="shared" si="58"/>
        <v>1369.8211048090893</v>
      </c>
      <c r="Z521" s="2">
        <f>SUM(Y515:Y521)/ SUM(E515:E521)</f>
        <v>0.10491020440356102</v>
      </c>
      <c r="AA521" s="2">
        <f t="shared" si="59"/>
        <v>5.0668950485081708E-2</v>
      </c>
    </row>
    <row r="522" spans="1:27" x14ac:dyDescent="0.35">
      <c r="A522" s="2">
        <v>2016</v>
      </c>
      <c r="B522" s="2" t="s">
        <v>20</v>
      </c>
      <c r="C522" s="2" t="s">
        <v>21</v>
      </c>
      <c r="D522" s="2" t="s">
        <v>30</v>
      </c>
      <c r="E522" s="2">
        <v>39739</v>
      </c>
      <c r="F522" s="2">
        <v>346391</v>
      </c>
      <c r="G522" s="2">
        <f t="shared" si="60"/>
        <v>0.11472295758261618</v>
      </c>
      <c r="I522" s="2">
        <v>2016</v>
      </c>
      <c r="J522" s="2" t="s">
        <v>20</v>
      </c>
      <c r="K522" s="2" t="s">
        <v>21</v>
      </c>
      <c r="L522" s="2" t="s">
        <v>30</v>
      </c>
      <c r="M522" s="2" t="s">
        <v>23</v>
      </c>
      <c r="N522" s="2">
        <v>779</v>
      </c>
      <c r="O522" s="2">
        <v>346391</v>
      </c>
      <c r="P522" s="2">
        <f t="shared" si="62"/>
        <v>2.2489036955348145</v>
      </c>
      <c r="R522" s="2">
        <f t="shared" si="56"/>
        <v>38960</v>
      </c>
      <c r="S522" s="2">
        <v>0.89</v>
      </c>
      <c r="T522" s="2">
        <v>0.61</v>
      </c>
      <c r="U522" s="2">
        <v>3.9E-2</v>
      </c>
      <c r="W522" s="2">
        <f t="shared" si="57"/>
        <v>0.60425161745827971</v>
      </c>
      <c r="X522" s="2">
        <f t="shared" si="61"/>
        <v>5.1617373898147134E-2</v>
      </c>
      <c r="Y522" s="2">
        <f t="shared" si="58"/>
        <v>2481.7248970718124</v>
      </c>
      <c r="Z522" s="2">
        <f>SUM(Y515:Y522)/ SUM(E515:E522)</f>
        <v>9.2794789517826937E-2</v>
      </c>
      <c r="AA522" s="2">
        <f t="shared" si="59"/>
        <v>0.10755843859375153</v>
      </c>
    </row>
    <row r="523" spans="1:27" x14ac:dyDescent="0.35">
      <c r="A523" s="2">
        <v>2016</v>
      </c>
      <c r="B523" s="2" t="s">
        <v>20</v>
      </c>
      <c r="C523" s="2" t="s">
        <v>31</v>
      </c>
      <c r="D523" s="2" t="s">
        <v>22</v>
      </c>
      <c r="E523" s="2">
        <v>32455</v>
      </c>
      <c r="F523" s="2">
        <v>8757924</v>
      </c>
      <c r="G523" s="2">
        <f t="shared" si="60"/>
        <v>3.7057868965293603E-3</v>
      </c>
      <c r="I523" s="2">
        <v>2016</v>
      </c>
      <c r="J523" s="2" t="s">
        <v>20</v>
      </c>
      <c r="K523" s="2" t="s">
        <v>31</v>
      </c>
      <c r="L523" s="2" t="s">
        <v>22</v>
      </c>
      <c r="M523" s="2" t="s">
        <v>23</v>
      </c>
      <c r="N523" s="2">
        <v>2254</v>
      </c>
      <c r="O523" s="2">
        <v>8757924</v>
      </c>
      <c r="P523" s="2">
        <f t="shared" si="62"/>
        <v>0.25736692850954174</v>
      </c>
      <c r="R523" s="2">
        <f t="shared" si="56"/>
        <v>30201</v>
      </c>
      <c r="S523" s="2">
        <v>0.11</v>
      </c>
      <c r="T523" s="2">
        <v>0.06</v>
      </c>
      <c r="U523" s="2">
        <v>0.20699999999999999</v>
      </c>
      <c r="W523" s="2">
        <f t="shared" si="57"/>
        <v>0.57259465838509316</v>
      </c>
      <c r="X523" s="2">
        <f t="shared" si="61"/>
        <v>3.0044373300289525E-2</v>
      </c>
      <c r="Y523" s="2">
        <f t="shared" si="58"/>
        <v>2197.9984780420436</v>
      </c>
      <c r="Z523" s="2"/>
      <c r="AA523" s="2">
        <f t="shared" si="59"/>
        <v>3.4548143512044588E-3</v>
      </c>
    </row>
    <row r="524" spans="1:27" x14ac:dyDescent="0.35">
      <c r="A524" s="2">
        <v>2016</v>
      </c>
      <c r="B524" s="2" t="s">
        <v>20</v>
      </c>
      <c r="C524" s="2" t="s">
        <v>31</v>
      </c>
      <c r="D524" s="2" t="s">
        <v>24</v>
      </c>
      <c r="E524" s="2">
        <v>49250</v>
      </c>
      <c r="F524" s="2">
        <v>9065876</v>
      </c>
      <c r="G524" s="2">
        <f t="shared" si="60"/>
        <v>5.4324590365012713E-3</v>
      </c>
      <c r="I524" s="2">
        <v>2016</v>
      </c>
      <c r="J524" s="2" t="s">
        <v>20</v>
      </c>
      <c r="K524" s="2" t="s">
        <v>31</v>
      </c>
      <c r="L524" s="2" t="s">
        <v>24</v>
      </c>
      <c r="M524" s="2" t="s">
        <v>23</v>
      </c>
      <c r="N524" s="2">
        <v>4665</v>
      </c>
      <c r="O524" s="2">
        <v>9065876</v>
      </c>
      <c r="P524" s="2">
        <f t="shared" si="62"/>
        <v>0.51456693208687165</v>
      </c>
      <c r="R524" s="2">
        <f t="shared" si="56"/>
        <v>44585</v>
      </c>
      <c r="S524" s="2">
        <v>0.13</v>
      </c>
      <c r="T524" s="2">
        <v>7.0000000000000007E-2</v>
      </c>
      <c r="U524" s="2">
        <v>0.17499999999999999</v>
      </c>
      <c r="W524" s="2">
        <f t="shared" si="57"/>
        <v>0.74736036870310818</v>
      </c>
      <c r="X524" s="2">
        <f t="shared" si="61"/>
        <v>6.508457947360656E-2</v>
      </c>
      <c r="Y524" s="2">
        <f t="shared" si="58"/>
        <v>6388.2320958307482</v>
      </c>
      <c r="Z524" s="2"/>
      <c r="AA524" s="2">
        <f t="shared" si="59"/>
        <v>4.7278131649020191E-3</v>
      </c>
    </row>
    <row r="525" spans="1:27" x14ac:dyDescent="0.35">
      <c r="A525" s="2">
        <v>2016</v>
      </c>
      <c r="B525" s="2" t="s">
        <v>20</v>
      </c>
      <c r="C525" s="2" t="s">
        <v>31</v>
      </c>
      <c r="D525" s="2" t="s">
        <v>25</v>
      </c>
      <c r="E525" s="2">
        <v>63176</v>
      </c>
      <c r="F525" s="2">
        <v>8272310</v>
      </c>
      <c r="G525" s="2">
        <f t="shared" si="60"/>
        <v>7.6370445498294918E-3</v>
      </c>
      <c r="I525" s="2">
        <v>2016</v>
      </c>
      <c r="J525" s="2" t="s">
        <v>20</v>
      </c>
      <c r="K525" s="2" t="s">
        <v>31</v>
      </c>
      <c r="L525" s="2" t="s">
        <v>25</v>
      </c>
      <c r="M525" s="2" t="s">
        <v>23</v>
      </c>
      <c r="N525" s="2">
        <v>6242</v>
      </c>
      <c r="O525" s="2">
        <v>8272310</v>
      </c>
      <c r="P525" s="2">
        <f t="shared" si="62"/>
        <v>0.7545655324812538</v>
      </c>
      <c r="R525" s="2">
        <f t="shared" si="56"/>
        <v>56934</v>
      </c>
      <c r="S525" s="2">
        <v>0.2</v>
      </c>
      <c r="T525" s="2">
        <v>0.12</v>
      </c>
      <c r="U525" s="2">
        <v>8.6999999999999994E-2</v>
      </c>
      <c r="W525" s="2">
        <f t="shared" si="57"/>
        <v>0.73494681191925659</v>
      </c>
      <c r="X525" s="2">
        <f t="shared" si="61"/>
        <v>4.7101799738505111E-2</v>
      </c>
      <c r="Y525" s="2">
        <f t="shared" si="58"/>
        <v>7269.2318663120495</v>
      </c>
      <c r="Z525" s="2"/>
      <c r="AA525" s="2">
        <f t="shared" si="59"/>
        <v>6.758301868968637E-3</v>
      </c>
    </row>
    <row r="526" spans="1:27" x14ac:dyDescent="0.35">
      <c r="A526" s="2">
        <v>2016</v>
      </c>
      <c r="B526" s="2" t="s">
        <v>20</v>
      </c>
      <c r="C526" s="2" t="s">
        <v>31</v>
      </c>
      <c r="D526" s="2" t="s">
        <v>26</v>
      </c>
      <c r="E526" s="2">
        <v>83095</v>
      </c>
      <c r="F526" s="2">
        <v>7364678</v>
      </c>
      <c r="G526" s="2">
        <f t="shared" si="60"/>
        <v>1.1282910128589464E-2</v>
      </c>
      <c r="I526" s="2">
        <v>2016</v>
      </c>
      <c r="J526" s="2" t="s">
        <v>20</v>
      </c>
      <c r="K526" s="2" t="s">
        <v>31</v>
      </c>
      <c r="L526" s="2" t="s">
        <v>26</v>
      </c>
      <c r="M526" s="2" t="s">
        <v>23</v>
      </c>
      <c r="N526" s="2">
        <v>8422</v>
      </c>
      <c r="O526" s="2">
        <v>7364678</v>
      </c>
      <c r="P526" s="2">
        <f t="shared" si="62"/>
        <v>1.1435666297969851</v>
      </c>
      <c r="R526" s="2">
        <f t="shared" si="56"/>
        <v>74673</v>
      </c>
      <c r="S526" s="2">
        <v>0.25</v>
      </c>
      <c r="T526" s="2">
        <v>0.17</v>
      </c>
      <c r="U526" s="2">
        <v>8.5000000000000006E-2</v>
      </c>
      <c r="W526" s="2">
        <f t="shared" si="57"/>
        <v>0.78138571598195206</v>
      </c>
      <c r="X526" s="2">
        <f t="shared" si="61"/>
        <v>7.3140383627133418E-2</v>
      </c>
      <c r="Y526" s="2">
        <f t="shared" si="58"/>
        <v>12042.442366588934</v>
      </c>
      <c r="Z526" s="2"/>
      <c r="AA526" s="2">
        <f t="shared" si="59"/>
        <v>9.647748025563516E-3</v>
      </c>
    </row>
    <row r="527" spans="1:27" x14ac:dyDescent="0.35">
      <c r="A527" s="2">
        <v>2016</v>
      </c>
      <c r="B527" s="2" t="s">
        <v>20</v>
      </c>
      <c r="C527" s="2" t="s">
        <v>31</v>
      </c>
      <c r="D527" s="2" t="s">
        <v>27</v>
      </c>
      <c r="E527" s="2">
        <v>98588</v>
      </c>
      <c r="F527" s="2">
        <v>5353730</v>
      </c>
      <c r="G527" s="2">
        <f t="shared" si="60"/>
        <v>1.8414824804388715E-2</v>
      </c>
      <c r="I527" s="2">
        <v>2016</v>
      </c>
      <c r="J527" s="2" t="s">
        <v>20</v>
      </c>
      <c r="K527" s="2" t="s">
        <v>31</v>
      </c>
      <c r="L527" s="2" t="s">
        <v>27</v>
      </c>
      <c r="M527" s="2" t="s">
        <v>23</v>
      </c>
      <c r="N527" s="2">
        <v>9815</v>
      </c>
      <c r="O527" s="2">
        <v>5353730</v>
      </c>
      <c r="P527" s="2">
        <f t="shared" si="62"/>
        <v>1.8333012684614278</v>
      </c>
      <c r="R527" s="2">
        <f t="shared" si="56"/>
        <v>88773</v>
      </c>
      <c r="S527" s="2">
        <v>0.34</v>
      </c>
      <c r="T527" s="2">
        <v>0.31</v>
      </c>
      <c r="U527" s="2">
        <v>6.9000000000000006E-2</v>
      </c>
      <c r="W527" s="2">
        <f t="shared" si="57"/>
        <v>0.81454221090168111</v>
      </c>
      <c r="X527" s="2">
        <f t="shared" si="61"/>
        <v>9.7907115018935259E-2</v>
      </c>
      <c r="Y527" s="2">
        <f t="shared" si="58"/>
        <v>16686.240121575942</v>
      </c>
      <c r="Z527" s="2"/>
      <c r="AA527" s="2">
        <f t="shared" si="59"/>
        <v>1.5298074403906072E-2</v>
      </c>
    </row>
    <row r="528" spans="1:27" x14ac:dyDescent="0.35">
      <c r="A528" s="2">
        <v>2016</v>
      </c>
      <c r="B528" s="2" t="s">
        <v>20</v>
      </c>
      <c r="C528" s="2" t="s">
        <v>31</v>
      </c>
      <c r="D528" s="2" t="s">
        <v>28</v>
      </c>
      <c r="E528" s="2">
        <v>117710</v>
      </c>
      <c r="F528" s="2">
        <v>3931462</v>
      </c>
      <c r="G528" s="2">
        <f t="shared" si="60"/>
        <v>2.9940515767416805E-2</v>
      </c>
      <c r="I528" s="2">
        <v>2016</v>
      </c>
      <c r="J528" s="2" t="s">
        <v>20</v>
      </c>
      <c r="K528" s="2" t="s">
        <v>31</v>
      </c>
      <c r="L528" s="2" t="s">
        <v>28</v>
      </c>
      <c r="M528" s="2" t="s">
        <v>23</v>
      </c>
      <c r="N528" s="2">
        <v>9512</v>
      </c>
      <c r="O528" s="2">
        <v>3931462</v>
      </c>
      <c r="P528" s="2">
        <f t="shared" si="62"/>
        <v>2.4194561717752836</v>
      </c>
      <c r="R528" s="2">
        <f t="shared" si="56"/>
        <v>108198</v>
      </c>
      <c r="S528" s="2">
        <v>0.43</v>
      </c>
      <c r="T528" s="2">
        <v>0.33</v>
      </c>
      <c r="U528" s="2">
        <v>5.6000000000000001E-2</v>
      </c>
      <c r="W528" s="2">
        <f t="shared" si="57"/>
        <v>0.82227411059714051</v>
      </c>
      <c r="X528" s="2">
        <f t="shared" si="61"/>
        <v>0.10542769427251246</v>
      </c>
      <c r="Y528" s="2">
        <f t="shared" si="58"/>
        <v>19228.537004897305</v>
      </c>
      <c r="Z528" s="2"/>
      <c r="AA528" s="2">
        <f t="shared" si="59"/>
        <v>2.5049577738536628E-2</v>
      </c>
    </row>
    <row r="529" spans="1:27" x14ac:dyDescent="0.35">
      <c r="A529" s="2">
        <v>2016</v>
      </c>
      <c r="B529" s="2" t="s">
        <v>20</v>
      </c>
      <c r="C529" s="2" t="s">
        <v>31</v>
      </c>
      <c r="D529" s="2" t="s">
        <v>29</v>
      </c>
      <c r="E529" s="2">
        <v>150828</v>
      </c>
      <c r="F529" s="2">
        <v>2918111</v>
      </c>
      <c r="G529" s="2">
        <f t="shared" si="60"/>
        <v>5.168686180888938E-2</v>
      </c>
      <c r="I529" s="2">
        <v>2016</v>
      </c>
      <c r="J529" s="2" t="s">
        <v>20</v>
      </c>
      <c r="K529" s="2" t="s">
        <v>31</v>
      </c>
      <c r="L529" s="2" t="s">
        <v>29</v>
      </c>
      <c r="M529" s="2" t="s">
        <v>23</v>
      </c>
      <c r="N529" s="2">
        <v>8026</v>
      </c>
      <c r="O529" s="2">
        <v>2918111</v>
      </c>
      <c r="P529" s="2">
        <f t="shared" si="62"/>
        <v>2.7504094258237606</v>
      </c>
      <c r="R529" s="2">
        <f t="shared" si="56"/>
        <v>142802</v>
      </c>
      <c r="S529" s="2">
        <v>0.85</v>
      </c>
      <c r="T529" s="2">
        <v>0.57999999999999996</v>
      </c>
      <c r="U529" s="2">
        <v>3.9E-2</v>
      </c>
      <c r="W529" s="2">
        <f t="shared" si="57"/>
        <v>0.69095510216795408</v>
      </c>
      <c r="X529" s="2">
        <f t="shared" si="61"/>
        <v>7.1435995748481043E-2</v>
      </c>
      <c r="Y529" s="2">
        <f t="shared" si="58"/>
        <v>15746.808714874589</v>
      </c>
      <c r="Z529" s="2">
        <f>SUM(Y523:Y529)/ SUM(E523:E529)</f>
        <v>0.13369051128734505</v>
      </c>
      <c r="AA529" s="2">
        <f t="shared" si="59"/>
        <v>4.6290628178683201E-2</v>
      </c>
    </row>
    <row r="530" spans="1:27" x14ac:dyDescent="0.35">
      <c r="A530" s="2">
        <v>2016</v>
      </c>
      <c r="B530" s="2" t="s">
        <v>20</v>
      </c>
      <c r="C530" s="2" t="s">
        <v>31</v>
      </c>
      <c r="D530" s="2" t="s">
        <v>30</v>
      </c>
      <c r="E530" s="2">
        <v>476956</v>
      </c>
      <c r="F530" s="2">
        <v>3628186</v>
      </c>
      <c r="G530" s="2">
        <f t="shared" si="60"/>
        <v>0.1314585305163517</v>
      </c>
      <c r="I530" s="2">
        <v>2016</v>
      </c>
      <c r="J530" s="2" t="s">
        <v>20</v>
      </c>
      <c r="K530" s="2" t="s">
        <v>31</v>
      </c>
      <c r="L530" s="2" t="s">
        <v>30</v>
      </c>
      <c r="M530" s="2" t="s">
        <v>23</v>
      </c>
      <c r="N530" s="2">
        <v>9077</v>
      </c>
      <c r="O530" s="2">
        <v>3628186</v>
      </c>
      <c r="P530" s="2">
        <f t="shared" si="62"/>
        <v>2.5018011755736889</v>
      </c>
      <c r="R530" s="2">
        <f t="shared" si="56"/>
        <v>467879</v>
      </c>
      <c r="S530" s="2">
        <v>0.89</v>
      </c>
      <c r="T530" s="2">
        <v>0.61</v>
      </c>
      <c r="U530" s="2">
        <v>3.9E-2</v>
      </c>
      <c r="W530" s="2">
        <f t="shared" si="57"/>
        <v>0.64425630274319701</v>
      </c>
      <c r="X530" s="2">
        <f t="shared" si="61"/>
        <v>6.092529589155319E-2</v>
      </c>
      <c r="Y530" s="2">
        <f t="shared" si="58"/>
        <v>34353.580976444013</v>
      </c>
      <c r="Z530" s="2">
        <f>SUM(Y523:Y530)/ SUM(E523:E530)</f>
        <v>0.10625644473019709</v>
      </c>
      <c r="AA530" s="2">
        <f t="shared" si="59"/>
        <v>0.12199000244848417</v>
      </c>
    </row>
    <row r="531" spans="1:27" x14ac:dyDescent="0.35">
      <c r="A531" s="2">
        <v>2016</v>
      </c>
      <c r="B531" s="2" t="s">
        <v>32</v>
      </c>
      <c r="C531" s="2" t="s">
        <v>21</v>
      </c>
      <c r="D531" s="2" t="s">
        <v>22</v>
      </c>
      <c r="E531" s="2">
        <v>11197</v>
      </c>
      <c r="F531" s="2">
        <v>1346024</v>
      </c>
      <c r="G531" s="2">
        <f t="shared" si="60"/>
        <v>8.3185738144342155E-3</v>
      </c>
      <c r="I531" s="2">
        <v>2016</v>
      </c>
      <c r="J531" s="2" t="s">
        <v>32</v>
      </c>
      <c r="K531" s="2" t="s">
        <v>21</v>
      </c>
      <c r="L531" s="2" t="s">
        <v>22</v>
      </c>
      <c r="M531" s="2" t="s">
        <v>23</v>
      </c>
      <c r="N531" s="2">
        <v>496</v>
      </c>
      <c r="O531" s="2">
        <v>1346024</v>
      </c>
      <c r="P531" s="2">
        <f t="shared" si="62"/>
        <v>0.36849268660885692</v>
      </c>
      <c r="R531" s="2">
        <f t="shared" si="56"/>
        <v>10701</v>
      </c>
      <c r="S531" s="2">
        <v>0.11</v>
      </c>
      <c r="T531" s="2">
        <v>0.06</v>
      </c>
      <c r="U531" s="2">
        <v>0.29699999999999999</v>
      </c>
      <c r="W531" s="2">
        <f t="shared" si="57"/>
        <v>0.70148661290322589</v>
      </c>
      <c r="X531" s="2">
        <f t="shared" si="61"/>
        <v>7.3899323128929398E-2</v>
      </c>
      <c r="Y531" s="2">
        <f t="shared" si="58"/>
        <v>1138.7340168026735</v>
      </c>
      <c r="Z531" s="2"/>
      <c r="AA531" s="2">
        <f t="shared" si="59"/>
        <v>7.472575513658989E-3</v>
      </c>
    </row>
    <row r="532" spans="1:27" x14ac:dyDescent="0.35">
      <c r="A532" s="2">
        <v>2016</v>
      </c>
      <c r="B532" s="2" t="s">
        <v>32</v>
      </c>
      <c r="C532" s="2" t="s">
        <v>21</v>
      </c>
      <c r="D532" s="2" t="s">
        <v>24</v>
      </c>
      <c r="E532" s="2">
        <v>16696</v>
      </c>
      <c r="F532" s="2">
        <v>1271785</v>
      </c>
      <c r="G532" s="2">
        <f t="shared" si="60"/>
        <v>1.3128005126652697E-2</v>
      </c>
      <c r="I532" s="2">
        <v>2016</v>
      </c>
      <c r="J532" s="2" t="s">
        <v>32</v>
      </c>
      <c r="K532" s="2" t="s">
        <v>21</v>
      </c>
      <c r="L532" s="2" t="s">
        <v>24</v>
      </c>
      <c r="M532" s="2" t="s">
        <v>23</v>
      </c>
      <c r="N532" s="2">
        <v>1142</v>
      </c>
      <c r="O532" s="2">
        <v>1271785</v>
      </c>
      <c r="P532" s="2">
        <f t="shared" si="62"/>
        <v>0.89795051836591877</v>
      </c>
      <c r="R532" s="2">
        <f t="shared" si="56"/>
        <v>15554</v>
      </c>
      <c r="S532" s="2">
        <v>0.18</v>
      </c>
      <c r="T532" s="2">
        <v>0.05</v>
      </c>
      <c r="U532" s="2">
        <v>0.186</v>
      </c>
      <c r="W532" s="2">
        <f t="shared" si="57"/>
        <v>0.79954352014010499</v>
      </c>
      <c r="X532" s="2">
        <f t="shared" si="61"/>
        <v>0.12500647829361405</v>
      </c>
      <c r="Y532" s="2">
        <f t="shared" si="58"/>
        <v>2857.4294633788727</v>
      </c>
      <c r="Z532" s="2"/>
      <c r="AA532" s="2">
        <f t="shared" si="59"/>
        <v>1.0881218552366264E-2</v>
      </c>
    </row>
    <row r="533" spans="1:27" x14ac:dyDescent="0.35">
      <c r="A533" s="2">
        <v>2016</v>
      </c>
      <c r="B533" s="2" t="s">
        <v>32</v>
      </c>
      <c r="C533" s="2" t="s">
        <v>21</v>
      </c>
      <c r="D533" s="2" t="s">
        <v>25</v>
      </c>
      <c r="E533" s="2">
        <v>20392</v>
      </c>
      <c r="F533" s="2">
        <v>1013024</v>
      </c>
      <c r="G533" s="2">
        <f t="shared" si="60"/>
        <v>2.0129829105727012E-2</v>
      </c>
      <c r="I533" s="2">
        <v>2016</v>
      </c>
      <c r="J533" s="2" t="s">
        <v>32</v>
      </c>
      <c r="K533" s="2" t="s">
        <v>21</v>
      </c>
      <c r="L533" s="2" t="s">
        <v>25</v>
      </c>
      <c r="M533" s="2" t="s">
        <v>23</v>
      </c>
      <c r="N533" s="2">
        <v>1534</v>
      </c>
      <c r="O533" s="2">
        <v>1013024</v>
      </c>
      <c r="P533" s="2">
        <f t="shared" si="62"/>
        <v>1.514278042770951</v>
      </c>
      <c r="R533" s="2">
        <f t="shared" si="56"/>
        <v>18858</v>
      </c>
      <c r="S533" s="2">
        <v>0.31</v>
      </c>
      <c r="T533" s="2">
        <v>0.12</v>
      </c>
      <c r="U533" s="2">
        <v>0.111</v>
      </c>
      <c r="W533" s="2">
        <f t="shared" si="57"/>
        <v>0.79528198174706644</v>
      </c>
      <c r="X533" s="2">
        <f t="shared" si="61"/>
        <v>0.12512552735274352</v>
      </c>
      <c r="Y533" s="2">
        <f t="shared" si="58"/>
        <v>3579.5797548180371</v>
      </c>
      <c r="Z533" s="2"/>
      <c r="AA533" s="2">
        <f t="shared" si="59"/>
        <v>1.6596270419241756E-2</v>
      </c>
    </row>
    <row r="534" spans="1:27" x14ac:dyDescent="0.35">
      <c r="A534" s="2">
        <v>2016</v>
      </c>
      <c r="B534" s="2" t="s">
        <v>32</v>
      </c>
      <c r="C534" s="2" t="s">
        <v>21</v>
      </c>
      <c r="D534" s="2" t="s">
        <v>26</v>
      </c>
      <c r="E534" s="2">
        <v>20536</v>
      </c>
      <c r="F534" s="2">
        <v>760488</v>
      </c>
      <c r="G534" s="2">
        <f t="shared" si="60"/>
        <v>2.7003713405076742E-2</v>
      </c>
      <c r="I534" s="2">
        <v>2016</v>
      </c>
      <c r="J534" s="2" t="s">
        <v>32</v>
      </c>
      <c r="K534" s="2" t="s">
        <v>21</v>
      </c>
      <c r="L534" s="2" t="s">
        <v>26</v>
      </c>
      <c r="M534" s="2" t="s">
        <v>23</v>
      </c>
      <c r="N534" s="2">
        <v>1706</v>
      </c>
      <c r="O534" s="2">
        <v>760488</v>
      </c>
      <c r="P534" s="2">
        <f t="shared" si="62"/>
        <v>2.2432964096737886</v>
      </c>
      <c r="R534" s="2">
        <f t="shared" si="56"/>
        <v>18830</v>
      </c>
      <c r="S534" s="2">
        <v>0.43</v>
      </c>
      <c r="T534" s="2">
        <v>0.22</v>
      </c>
      <c r="U534" s="2">
        <v>7.2999999999999995E-2</v>
      </c>
      <c r="W534" s="2">
        <f t="shared" si="57"/>
        <v>0.80831779601406806</v>
      </c>
      <c r="X534" s="2">
        <f t="shared" si="61"/>
        <v>0.12398374992702609</v>
      </c>
      <c r="Y534" s="2">
        <f t="shared" si="58"/>
        <v>3713.6041711259013</v>
      </c>
      <c r="Z534" s="2"/>
      <c r="AA534" s="2">
        <f t="shared" si="59"/>
        <v>2.2120527646556025E-2</v>
      </c>
    </row>
    <row r="535" spans="1:27" x14ac:dyDescent="0.35">
      <c r="A535" s="2">
        <v>2016</v>
      </c>
      <c r="B535" s="2" t="s">
        <v>32</v>
      </c>
      <c r="C535" s="2" t="s">
        <v>21</v>
      </c>
      <c r="D535" s="2" t="s">
        <v>27</v>
      </c>
      <c r="E535" s="2">
        <v>17303</v>
      </c>
      <c r="F535" s="2">
        <v>467647</v>
      </c>
      <c r="G535" s="2">
        <f t="shared" si="60"/>
        <v>3.7000130440267981E-2</v>
      </c>
      <c r="I535" s="2">
        <v>2016</v>
      </c>
      <c r="J535" s="2" t="s">
        <v>32</v>
      </c>
      <c r="K535" s="2" t="s">
        <v>21</v>
      </c>
      <c r="L535" s="2" t="s">
        <v>27</v>
      </c>
      <c r="M535" s="2" t="s">
        <v>23</v>
      </c>
      <c r="N535" s="2">
        <v>1515</v>
      </c>
      <c r="O535" s="2">
        <v>467647</v>
      </c>
      <c r="P535" s="2">
        <f t="shared" si="62"/>
        <v>3.2396230490091886</v>
      </c>
      <c r="R535" s="2">
        <f t="shared" si="56"/>
        <v>15788</v>
      </c>
      <c r="S535" s="2">
        <v>0.63</v>
      </c>
      <c r="T535" s="2">
        <v>0.35</v>
      </c>
      <c r="U535" s="2">
        <v>4.5999999999999999E-2</v>
      </c>
      <c r="W535" s="2">
        <f t="shared" si="57"/>
        <v>0.8055329306930693</v>
      </c>
      <c r="X535" s="2">
        <f t="shared" si="61"/>
        <v>0.11311739872728502</v>
      </c>
      <c r="Y535" s="2">
        <f t="shared" si="58"/>
        <v>3006.2798811063758</v>
      </c>
      <c r="Z535" s="2"/>
      <c r="AA535" s="2">
        <f t="shared" si="59"/>
        <v>3.0571606615446317E-2</v>
      </c>
    </row>
    <row r="536" spans="1:27" x14ac:dyDescent="0.35">
      <c r="A536" s="2">
        <v>2016</v>
      </c>
      <c r="B536" s="2" t="s">
        <v>32</v>
      </c>
      <c r="C536" s="2" t="s">
        <v>21</v>
      </c>
      <c r="D536" s="2" t="s">
        <v>28</v>
      </c>
      <c r="E536" s="2">
        <v>15895</v>
      </c>
      <c r="F536" s="2">
        <v>305200</v>
      </c>
      <c r="G536" s="2">
        <f t="shared" si="60"/>
        <v>5.2080602883355177E-2</v>
      </c>
      <c r="I536" s="2">
        <v>2016</v>
      </c>
      <c r="J536" s="2" t="s">
        <v>32</v>
      </c>
      <c r="K536" s="2" t="s">
        <v>21</v>
      </c>
      <c r="L536" s="2" t="s">
        <v>28</v>
      </c>
      <c r="M536" s="2" t="s">
        <v>23</v>
      </c>
      <c r="N536" s="2">
        <v>1157</v>
      </c>
      <c r="O536" s="2">
        <v>305200</v>
      </c>
      <c r="P536" s="2">
        <f t="shared" si="62"/>
        <v>3.790956749672346</v>
      </c>
      <c r="R536" s="2">
        <f t="shared" si="56"/>
        <v>14738</v>
      </c>
      <c r="S536" s="2">
        <v>0.77</v>
      </c>
      <c r="T536" s="2">
        <v>0.52</v>
      </c>
      <c r="U536" s="2">
        <v>2.7E-2</v>
      </c>
      <c r="W536" s="2">
        <f t="shared" si="57"/>
        <v>0.79688504753673295</v>
      </c>
      <c r="X536" s="2">
        <f t="shared" si="61"/>
        <v>7.8327967878849311E-2</v>
      </c>
      <c r="Y536" s="2">
        <f t="shared" si="58"/>
        <v>2076.3935905984813</v>
      </c>
      <c r="Z536" s="2"/>
      <c r="AA536" s="2">
        <f t="shared" si="59"/>
        <v>4.5277216282442717E-2</v>
      </c>
    </row>
    <row r="537" spans="1:27" x14ac:dyDescent="0.35">
      <c r="A537" s="2">
        <v>2016</v>
      </c>
      <c r="B537" s="2" t="s">
        <v>32</v>
      </c>
      <c r="C537" s="2" t="s">
        <v>21</v>
      </c>
      <c r="D537" s="2" t="s">
        <v>29</v>
      </c>
      <c r="E537" s="2">
        <v>14202</v>
      </c>
      <c r="F537" s="2">
        <v>185423</v>
      </c>
      <c r="G537" s="2">
        <f t="shared" si="60"/>
        <v>7.6592439988566685E-2</v>
      </c>
      <c r="I537" s="2">
        <v>2016</v>
      </c>
      <c r="J537" s="2" t="s">
        <v>32</v>
      </c>
      <c r="K537" s="2" t="s">
        <v>21</v>
      </c>
      <c r="L537" s="2" t="s">
        <v>29</v>
      </c>
      <c r="M537" s="2" t="s">
        <v>23</v>
      </c>
      <c r="N537" s="2">
        <v>721</v>
      </c>
      <c r="O537" s="2">
        <v>185423</v>
      </c>
      <c r="P537" s="2">
        <f t="shared" si="62"/>
        <v>3.8884065083619617</v>
      </c>
      <c r="R537" s="2">
        <f t="shared" si="56"/>
        <v>13481</v>
      </c>
      <c r="S537" s="2">
        <v>1</v>
      </c>
      <c r="T537" s="2">
        <v>0.89</v>
      </c>
      <c r="U537" s="2">
        <v>1.6E-2</v>
      </c>
      <c r="W537" s="2">
        <f t="shared" si="57"/>
        <v>0.74282524271844663</v>
      </c>
      <c r="X537" s="2">
        <f t="shared" si="61"/>
        <v>4.5162876287983732E-2</v>
      </c>
      <c r="Y537" s="2">
        <f t="shared" si="58"/>
        <v>1144.4177352383085</v>
      </c>
      <c r="Z537" s="2">
        <f>SUM(Y531:Y537)/ SUM(E531:E537)</f>
        <v>0.15071663996238766</v>
      </c>
      <c r="AA537" s="2">
        <f t="shared" si="59"/>
        <v>7.0420510210500803E-2</v>
      </c>
    </row>
    <row r="538" spans="1:27" x14ac:dyDescent="0.35">
      <c r="A538" s="2">
        <v>2016</v>
      </c>
      <c r="B538" s="2" t="s">
        <v>32</v>
      </c>
      <c r="C538" s="2" t="s">
        <v>21</v>
      </c>
      <c r="D538" s="2" t="s">
        <v>30</v>
      </c>
      <c r="E538" s="2">
        <v>19192</v>
      </c>
      <c r="F538" s="2">
        <v>147306</v>
      </c>
      <c r="G538" s="2">
        <f t="shared" si="60"/>
        <v>0.13028661425875387</v>
      </c>
      <c r="I538" s="2">
        <v>2016</v>
      </c>
      <c r="J538" s="2" t="s">
        <v>32</v>
      </c>
      <c r="K538" s="2" t="s">
        <v>21</v>
      </c>
      <c r="L538" s="2" t="s">
        <v>30</v>
      </c>
      <c r="M538" s="2" t="s">
        <v>23</v>
      </c>
      <c r="N538" s="2">
        <v>597</v>
      </c>
      <c r="O538" s="2">
        <v>147306</v>
      </c>
      <c r="P538" s="2">
        <f t="shared" si="62"/>
        <v>4.0527880738055471</v>
      </c>
      <c r="R538" s="2">
        <f t="shared" si="56"/>
        <v>18595</v>
      </c>
      <c r="S538" s="2">
        <v>1.24</v>
      </c>
      <c r="T538" s="2">
        <v>0.87</v>
      </c>
      <c r="U538" s="2">
        <v>1.6E-2</v>
      </c>
      <c r="W538" s="2">
        <f t="shared" si="57"/>
        <v>0.69403778894472357</v>
      </c>
      <c r="X538" s="2">
        <f t="shared" si="61"/>
        <v>4.4006924522068162E-2</v>
      </c>
      <c r="Y538" s="2">
        <f t="shared" si="58"/>
        <v>1232.6493214878574</v>
      </c>
      <c r="Z538" s="2">
        <f>SUM(Y531:Y538)/ SUM(E531:E538)</f>
        <v>0.13845855224060105</v>
      </c>
      <c r="AA538" s="2">
        <f t="shared" si="59"/>
        <v>0.12191866372389544</v>
      </c>
    </row>
    <row r="539" spans="1:27" x14ac:dyDescent="0.35">
      <c r="A539" s="2">
        <v>2016</v>
      </c>
      <c r="B539" s="2" t="s">
        <v>32</v>
      </c>
      <c r="C539" s="2" t="s">
        <v>31</v>
      </c>
      <c r="D539" s="2" t="s">
        <v>22</v>
      </c>
      <c r="E539" s="2">
        <v>51682</v>
      </c>
      <c r="F539" s="2">
        <v>8647529</v>
      </c>
      <c r="G539" s="2">
        <f t="shared" si="60"/>
        <v>5.9765049645974008E-3</v>
      </c>
      <c r="I539" s="2">
        <v>2016</v>
      </c>
      <c r="J539" s="2" t="s">
        <v>32</v>
      </c>
      <c r="K539" s="2" t="s">
        <v>31</v>
      </c>
      <c r="L539" s="2" t="s">
        <v>22</v>
      </c>
      <c r="M539" s="2" t="s">
        <v>23</v>
      </c>
      <c r="N539" s="2">
        <v>2536</v>
      </c>
      <c r="O539" s="2">
        <v>8647529</v>
      </c>
      <c r="P539" s="2">
        <f t="shared" si="62"/>
        <v>0.29326296564024246</v>
      </c>
      <c r="R539" s="2">
        <f t="shared" si="56"/>
        <v>49146</v>
      </c>
      <c r="S539" s="2">
        <v>0.11</v>
      </c>
      <c r="T539" s="2">
        <v>0.06</v>
      </c>
      <c r="U539" s="2">
        <v>0.29699999999999999</v>
      </c>
      <c r="W539" s="2">
        <f t="shared" si="57"/>
        <v>0.62491001971608839</v>
      </c>
      <c r="X539" s="2">
        <f t="shared" si="61"/>
        <v>5.2974350156779933E-2</v>
      </c>
      <c r="Y539" s="2">
        <f t="shared" si="58"/>
        <v>4188.2492228051069</v>
      </c>
      <c r="Z539" s="2"/>
      <c r="AA539" s="2">
        <f t="shared" si="59"/>
        <v>5.4921759472786845E-3</v>
      </c>
    </row>
    <row r="540" spans="1:27" x14ac:dyDescent="0.35">
      <c r="A540" s="2">
        <v>2016</v>
      </c>
      <c r="B540" s="2" t="s">
        <v>32</v>
      </c>
      <c r="C540" s="2" t="s">
        <v>31</v>
      </c>
      <c r="D540" s="2" t="s">
        <v>24</v>
      </c>
      <c r="E540" s="2">
        <v>78631</v>
      </c>
      <c r="F540" s="2">
        <v>8757142</v>
      </c>
      <c r="G540" s="2">
        <f t="shared" si="60"/>
        <v>8.9790710256839497E-3</v>
      </c>
      <c r="I540" s="2">
        <v>2016</v>
      </c>
      <c r="J540" s="2" t="s">
        <v>32</v>
      </c>
      <c r="K540" s="2" t="s">
        <v>31</v>
      </c>
      <c r="L540" s="2" t="s">
        <v>24</v>
      </c>
      <c r="M540" s="2" t="s">
        <v>23</v>
      </c>
      <c r="N540" s="2">
        <v>5681</v>
      </c>
      <c r="O540" s="2">
        <v>8757142</v>
      </c>
      <c r="P540" s="2">
        <f t="shared" si="62"/>
        <v>0.64872763282815327</v>
      </c>
      <c r="R540" s="2">
        <f t="shared" si="56"/>
        <v>72950</v>
      </c>
      <c r="S540" s="2">
        <v>0.18</v>
      </c>
      <c r="T540" s="2">
        <v>0.05</v>
      </c>
      <c r="U540" s="2">
        <v>0.186</v>
      </c>
      <c r="W540" s="2">
        <f t="shared" si="57"/>
        <v>0.72253378630522791</v>
      </c>
      <c r="X540" s="2">
        <f t="shared" si="61"/>
        <v>8.3490952270694141E-2</v>
      </c>
      <c r="Y540" s="2">
        <f t="shared" si="58"/>
        <v>10195.379408147137</v>
      </c>
      <c r="Z540" s="2"/>
      <c r="AA540" s="2">
        <f t="shared" si="59"/>
        <v>7.8148350902443806E-3</v>
      </c>
    </row>
    <row r="541" spans="1:27" x14ac:dyDescent="0.35">
      <c r="A541" s="2">
        <v>2016</v>
      </c>
      <c r="B541" s="2" t="s">
        <v>32</v>
      </c>
      <c r="C541" s="2" t="s">
        <v>31</v>
      </c>
      <c r="D541" s="2" t="s">
        <v>25</v>
      </c>
      <c r="E541" s="2">
        <v>99330</v>
      </c>
      <c r="F541" s="2">
        <v>7754844</v>
      </c>
      <c r="G541" s="2">
        <f t="shared" si="60"/>
        <v>1.2808768300174704E-2</v>
      </c>
      <c r="I541" s="2">
        <v>2016</v>
      </c>
      <c r="J541" s="2" t="s">
        <v>32</v>
      </c>
      <c r="K541" s="2" t="s">
        <v>31</v>
      </c>
      <c r="L541" s="2" t="s">
        <v>25</v>
      </c>
      <c r="M541" s="2" t="s">
        <v>23</v>
      </c>
      <c r="N541" s="2">
        <v>8327</v>
      </c>
      <c r="O541" s="2">
        <v>7754844</v>
      </c>
      <c r="P541" s="2">
        <f t="shared" si="62"/>
        <v>1.0737804654742249</v>
      </c>
      <c r="R541" s="2">
        <f t="shared" si="56"/>
        <v>91003</v>
      </c>
      <c r="S541" s="2">
        <v>0.31</v>
      </c>
      <c r="T541" s="2">
        <v>0.12</v>
      </c>
      <c r="U541" s="2">
        <v>0.111</v>
      </c>
      <c r="W541" s="2">
        <f t="shared" si="57"/>
        <v>0.7113003914975381</v>
      </c>
      <c r="X541" s="2">
        <f t="shared" si="61"/>
        <v>8.1285282274047993E-2</v>
      </c>
      <c r="Y541" s="2">
        <f t="shared" si="58"/>
        <v>13320.20290278519</v>
      </c>
      <c r="Z541" s="2"/>
      <c r="AA541" s="2">
        <f t="shared" si="59"/>
        <v>1.1091106036074333E-2</v>
      </c>
    </row>
    <row r="542" spans="1:27" x14ac:dyDescent="0.35">
      <c r="A542" s="2">
        <v>2016</v>
      </c>
      <c r="B542" s="2" t="s">
        <v>32</v>
      </c>
      <c r="C542" s="2" t="s">
        <v>31</v>
      </c>
      <c r="D542" s="2" t="s">
        <v>26</v>
      </c>
      <c r="E542" s="2">
        <v>119338</v>
      </c>
      <c r="F542" s="2">
        <v>6740037</v>
      </c>
      <c r="G542" s="2">
        <f t="shared" si="60"/>
        <v>1.7705837519883052E-2</v>
      </c>
      <c r="I542" s="2">
        <v>2016</v>
      </c>
      <c r="J542" s="2" t="s">
        <v>32</v>
      </c>
      <c r="K542" s="2" t="s">
        <v>31</v>
      </c>
      <c r="L542" s="2" t="s">
        <v>26</v>
      </c>
      <c r="M542" s="2" t="s">
        <v>23</v>
      </c>
      <c r="N542" s="2">
        <v>11119</v>
      </c>
      <c r="O542" s="2">
        <v>6740037</v>
      </c>
      <c r="P542" s="2">
        <f t="shared" si="62"/>
        <v>1.6496942079101347</v>
      </c>
      <c r="R542" s="2">
        <f t="shared" si="56"/>
        <v>108219</v>
      </c>
      <c r="S542" s="2">
        <v>0.43</v>
      </c>
      <c r="T542" s="2">
        <v>0.22</v>
      </c>
      <c r="U542" s="2">
        <v>7.2999999999999995E-2</v>
      </c>
      <c r="W542" s="2">
        <f t="shared" si="57"/>
        <v>0.73934563270078246</v>
      </c>
      <c r="X542" s="2">
        <f t="shared" si="61"/>
        <v>8.5188894575218138E-2</v>
      </c>
      <c r="Y542" s="2">
        <f t="shared" si="58"/>
        <v>17439.841072035531</v>
      </c>
      <c r="Z542" s="2"/>
      <c r="AA542" s="2">
        <f t="shared" si="59"/>
        <v>1.5118338212084663E-2</v>
      </c>
    </row>
    <row r="543" spans="1:27" x14ac:dyDescent="0.35">
      <c r="A543" s="2">
        <v>2016</v>
      </c>
      <c r="B543" s="2" t="s">
        <v>32</v>
      </c>
      <c r="C543" s="2" t="s">
        <v>31</v>
      </c>
      <c r="D543" s="2" t="s">
        <v>27</v>
      </c>
      <c r="E543" s="2">
        <v>126477</v>
      </c>
      <c r="F543" s="2">
        <v>4696085</v>
      </c>
      <c r="G543" s="2">
        <f t="shared" si="60"/>
        <v>2.6932434144611949E-2</v>
      </c>
      <c r="I543" s="2">
        <v>2016</v>
      </c>
      <c r="J543" s="2" t="s">
        <v>32</v>
      </c>
      <c r="K543" s="2" t="s">
        <v>31</v>
      </c>
      <c r="L543" s="2" t="s">
        <v>27</v>
      </c>
      <c r="M543" s="2" t="s">
        <v>23</v>
      </c>
      <c r="N543" s="2">
        <v>12074</v>
      </c>
      <c r="O543" s="2">
        <v>4696085</v>
      </c>
      <c r="P543" s="2">
        <f t="shared" si="62"/>
        <v>2.5710778233358211</v>
      </c>
      <c r="R543" s="2">
        <f t="shared" si="56"/>
        <v>114403</v>
      </c>
      <c r="S543" s="2">
        <v>0.63</v>
      </c>
      <c r="T543" s="2">
        <v>0.35</v>
      </c>
      <c r="U543" s="2">
        <v>4.5999999999999999E-2</v>
      </c>
      <c r="W543" s="2">
        <f t="shared" si="57"/>
        <v>0.75496657694218983</v>
      </c>
      <c r="X543" s="2">
        <f t="shared" si="61"/>
        <v>8.541930893679496E-2</v>
      </c>
      <c r="Y543" s="2">
        <f t="shared" si="58"/>
        <v>18887.691650296154</v>
      </c>
      <c r="Z543" s="2"/>
      <c r="AA543" s="2">
        <f t="shared" si="59"/>
        <v>2.2910426099549699E-2</v>
      </c>
    </row>
    <row r="544" spans="1:27" x14ac:dyDescent="0.35">
      <c r="A544" s="2">
        <v>2016</v>
      </c>
      <c r="B544" s="2" t="s">
        <v>32</v>
      </c>
      <c r="C544" s="2" t="s">
        <v>31</v>
      </c>
      <c r="D544" s="2" t="s">
        <v>28</v>
      </c>
      <c r="E544" s="2">
        <v>135968</v>
      </c>
      <c r="F544" s="2">
        <v>3217524</v>
      </c>
      <c r="G544" s="2">
        <f t="shared" si="60"/>
        <v>4.2258581443370739E-2</v>
      </c>
      <c r="I544" s="2">
        <v>2016</v>
      </c>
      <c r="J544" s="2" t="s">
        <v>32</v>
      </c>
      <c r="K544" s="2" t="s">
        <v>31</v>
      </c>
      <c r="L544" s="2" t="s">
        <v>28</v>
      </c>
      <c r="M544" s="2" t="s">
        <v>23</v>
      </c>
      <c r="N544" s="2">
        <v>10874</v>
      </c>
      <c r="O544" s="2">
        <v>3217524</v>
      </c>
      <c r="P544" s="2">
        <f t="shared" si="62"/>
        <v>3.3796173703754815</v>
      </c>
      <c r="R544" s="2">
        <f t="shared" si="56"/>
        <v>125094</v>
      </c>
      <c r="S544" s="2">
        <v>0.77</v>
      </c>
      <c r="T544" s="2">
        <v>0.52</v>
      </c>
      <c r="U544" s="2">
        <v>2.7E-2</v>
      </c>
      <c r="W544" s="2">
        <f t="shared" si="57"/>
        <v>0.77216355710869966</v>
      </c>
      <c r="X544" s="2">
        <f t="shared" si="61"/>
        <v>6.8034674138723245E-2</v>
      </c>
      <c r="Y544" s="2">
        <f t="shared" si="58"/>
        <v>16907.236046709448</v>
      </c>
      <c r="Z544" s="2"/>
      <c r="AA544" s="2">
        <f t="shared" si="59"/>
        <v>3.7003846421437898E-2</v>
      </c>
    </row>
    <row r="545" spans="1:27" x14ac:dyDescent="0.35">
      <c r="A545" s="2">
        <v>2016</v>
      </c>
      <c r="B545" s="2" t="s">
        <v>32</v>
      </c>
      <c r="C545" s="2" t="s">
        <v>31</v>
      </c>
      <c r="D545" s="2" t="s">
        <v>29</v>
      </c>
      <c r="E545" s="2">
        <v>148568</v>
      </c>
      <c r="F545" s="2">
        <v>2145386</v>
      </c>
      <c r="G545" s="2">
        <f t="shared" si="60"/>
        <v>6.9250009089273451E-2</v>
      </c>
      <c r="I545" s="2">
        <v>2016</v>
      </c>
      <c r="J545" s="2" t="s">
        <v>32</v>
      </c>
      <c r="K545" s="2" t="s">
        <v>31</v>
      </c>
      <c r="L545" s="2" t="s">
        <v>29</v>
      </c>
      <c r="M545" s="2" t="s">
        <v>23</v>
      </c>
      <c r="N545" s="2">
        <v>8759</v>
      </c>
      <c r="O545" s="2">
        <v>2145386</v>
      </c>
      <c r="P545" s="2">
        <f t="shared" si="62"/>
        <v>4.0827151850529457</v>
      </c>
      <c r="R545" s="2">
        <f t="shared" si="56"/>
        <v>139809</v>
      </c>
      <c r="S545" s="2">
        <v>1</v>
      </c>
      <c r="T545" s="2">
        <v>0.89</v>
      </c>
      <c r="U545" s="2">
        <v>1.6E-2</v>
      </c>
      <c r="W545" s="2">
        <f t="shared" si="57"/>
        <v>0.75506496175362481</v>
      </c>
      <c r="X545" s="2">
        <f t="shared" si="61"/>
        <v>4.8126796784336387E-2</v>
      </c>
      <c r="Y545" s="2">
        <f t="shared" si="58"/>
        <v>13342.173331621285</v>
      </c>
      <c r="Z545" s="2">
        <f>SUM(Y539:Y545)/ SUM(E539:E545)</f>
        <v>0.12405462889759634</v>
      </c>
      <c r="AA545" s="2">
        <f t="shared" si="59"/>
        <v>6.3031000793506958E-2</v>
      </c>
    </row>
    <row r="546" spans="1:27" x14ac:dyDescent="0.35">
      <c r="A546" s="2">
        <v>2016</v>
      </c>
      <c r="B546" s="2" t="s">
        <v>32</v>
      </c>
      <c r="C546" s="2" t="s">
        <v>31</v>
      </c>
      <c r="D546" s="2" t="s">
        <v>30</v>
      </c>
      <c r="E546" s="2">
        <v>294729</v>
      </c>
      <c r="F546" s="2">
        <v>1972484</v>
      </c>
      <c r="G546" s="2">
        <f t="shared" si="60"/>
        <v>0.14942022343400505</v>
      </c>
      <c r="I546" s="2">
        <v>2016</v>
      </c>
      <c r="J546" s="2" t="s">
        <v>32</v>
      </c>
      <c r="K546" s="2" t="s">
        <v>31</v>
      </c>
      <c r="L546" s="2" t="s">
        <v>30</v>
      </c>
      <c r="M546" s="2" t="s">
        <v>23</v>
      </c>
      <c r="N546" s="2">
        <v>8366</v>
      </c>
      <c r="O546" s="2">
        <v>1972484</v>
      </c>
      <c r="P546" s="2">
        <f t="shared" si="62"/>
        <v>4.2413525280813431</v>
      </c>
      <c r="R546" s="2">
        <f t="shared" si="56"/>
        <v>286363</v>
      </c>
      <c r="S546" s="2">
        <v>1.24</v>
      </c>
      <c r="T546" s="2">
        <v>0.87</v>
      </c>
      <c r="U546" s="2">
        <v>1.6E-2</v>
      </c>
      <c r="W546" s="2">
        <f t="shared" si="57"/>
        <v>0.70764043031317236</v>
      </c>
      <c r="X546" s="2">
        <f t="shared" si="61"/>
        <v>4.6886838942712977E-2</v>
      </c>
      <c r="Y546" s="2">
        <f t="shared" si="58"/>
        <v>19346.775700152117</v>
      </c>
      <c r="Z546" s="2">
        <f>SUM(Y539:Y546)/ SUM(E539:E546)</f>
        <v>0.10773212429666554</v>
      </c>
      <c r="AA546" s="2">
        <f t="shared" si="59"/>
        <v>0.13961189256787274</v>
      </c>
    </row>
    <row r="547" spans="1:27" x14ac:dyDescent="0.35">
      <c r="A547" s="2">
        <v>2017</v>
      </c>
      <c r="B547" s="2" t="s">
        <v>20</v>
      </c>
      <c r="C547" s="2" t="s">
        <v>21</v>
      </c>
      <c r="D547" s="2" t="s">
        <v>22</v>
      </c>
      <c r="E547" s="2">
        <v>8076</v>
      </c>
      <c r="F547" s="2">
        <v>1511616</v>
      </c>
      <c r="G547" s="2">
        <f t="shared" si="60"/>
        <v>5.3426266988441506E-3</v>
      </c>
      <c r="I547" s="2">
        <v>2017</v>
      </c>
      <c r="J547" s="2" t="s">
        <v>20</v>
      </c>
      <c r="K547" s="2" t="s">
        <v>21</v>
      </c>
      <c r="L547" s="2" t="s">
        <v>22</v>
      </c>
      <c r="M547" s="2" t="s">
        <v>23</v>
      </c>
      <c r="N547" s="2">
        <v>317</v>
      </c>
      <c r="O547" s="2">
        <v>1511616</v>
      </c>
      <c r="P547" s="2">
        <f t="shared" si="62"/>
        <v>0.20970934417206485</v>
      </c>
      <c r="R547" s="2">
        <f t="shared" si="56"/>
        <v>7759</v>
      </c>
      <c r="S547" s="2">
        <v>0.11</v>
      </c>
      <c r="T547" s="2">
        <v>0.06</v>
      </c>
      <c r="U547" s="2">
        <v>0.20699999999999999</v>
      </c>
      <c r="W547" s="2">
        <f t="shared" si="57"/>
        <v>0.4754644794952681</v>
      </c>
      <c r="X547" s="2">
        <f t="shared" si="61"/>
        <v>2.0428290772041842E-2</v>
      </c>
      <c r="Y547" s="2">
        <f t="shared" si="58"/>
        <v>309.22534810027264</v>
      </c>
      <c r="Z547" s="2"/>
      <c r="AA547" s="2">
        <f t="shared" si="59"/>
        <v>5.1380606264419849E-3</v>
      </c>
    </row>
    <row r="548" spans="1:27" x14ac:dyDescent="0.35">
      <c r="A548" s="2">
        <v>2017</v>
      </c>
      <c r="B548" s="2" t="s">
        <v>20</v>
      </c>
      <c r="C548" s="2" t="s">
        <v>21</v>
      </c>
      <c r="D548" s="2" t="s">
        <v>24</v>
      </c>
      <c r="E548" s="2">
        <v>12213</v>
      </c>
      <c r="F548" s="2">
        <v>1487113</v>
      </c>
      <c r="G548" s="2">
        <f t="shared" si="60"/>
        <v>8.2125568131002826E-3</v>
      </c>
      <c r="I548" s="2">
        <v>2017</v>
      </c>
      <c r="J548" s="2" t="s">
        <v>20</v>
      </c>
      <c r="K548" s="2" t="s">
        <v>21</v>
      </c>
      <c r="L548" s="2" t="s">
        <v>24</v>
      </c>
      <c r="M548" s="2" t="s">
        <v>23</v>
      </c>
      <c r="N548" s="2">
        <v>830</v>
      </c>
      <c r="O548" s="2">
        <v>1487113</v>
      </c>
      <c r="P548" s="2">
        <f t="shared" si="62"/>
        <v>0.55812840046452428</v>
      </c>
      <c r="R548" s="2">
        <f t="shared" si="56"/>
        <v>11383</v>
      </c>
      <c r="S548" s="2">
        <v>0.13</v>
      </c>
      <c r="T548" s="2">
        <v>7.0000000000000007E-2</v>
      </c>
      <c r="U548" s="2">
        <v>0.17499999999999999</v>
      </c>
      <c r="W548" s="2">
        <f t="shared" si="57"/>
        <v>0.76707868674698798</v>
      </c>
      <c r="X548" s="2">
        <f t="shared" si="61"/>
        <v>7.2184583006016489E-2</v>
      </c>
      <c r="Y548" s="2">
        <f t="shared" si="58"/>
        <v>1458.3524183574857</v>
      </c>
      <c r="Z548" s="2"/>
      <c r="AA548" s="2">
        <f t="shared" si="59"/>
        <v>7.2318966895202411E-3</v>
      </c>
    </row>
    <row r="549" spans="1:27" x14ac:dyDescent="0.35">
      <c r="A549" s="2">
        <v>2017</v>
      </c>
      <c r="B549" s="2" t="s">
        <v>20</v>
      </c>
      <c r="C549" s="2" t="s">
        <v>21</v>
      </c>
      <c r="D549" s="2" t="s">
        <v>25</v>
      </c>
      <c r="E549" s="2">
        <v>15032</v>
      </c>
      <c r="F549" s="2">
        <v>1290511</v>
      </c>
      <c r="G549" s="2">
        <f t="shared" si="60"/>
        <v>1.1648099086330918E-2</v>
      </c>
      <c r="I549" s="2">
        <v>2017</v>
      </c>
      <c r="J549" s="2" t="s">
        <v>20</v>
      </c>
      <c r="K549" s="2" t="s">
        <v>21</v>
      </c>
      <c r="L549" s="2" t="s">
        <v>25</v>
      </c>
      <c r="M549" s="2" t="s">
        <v>23</v>
      </c>
      <c r="N549" s="2">
        <v>951</v>
      </c>
      <c r="O549" s="2">
        <v>1290511</v>
      </c>
      <c r="P549" s="2">
        <f t="shared" si="62"/>
        <v>0.73691739163788605</v>
      </c>
      <c r="R549" s="2">
        <f t="shared" si="56"/>
        <v>14081</v>
      </c>
      <c r="S549" s="2">
        <v>0.2</v>
      </c>
      <c r="T549" s="2">
        <v>0.12</v>
      </c>
      <c r="U549" s="2">
        <v>8.6999999999999994E-2</v>
      </c>
      <c r="W549" s="2">
        <f t="shared" si="57"/>
        <v>0.72859915878023118</v>
      </c>
      <c r="X549" s="2">
        <f t="shared" si="61"/>
        <v>4.5637607270848313E-2</v>
      </c>
      <c r="Y549" s="2">
        <f t="shared" si="58"/>
        <v>1335.520947980815</v>
      </c>
      <c r="Z549" s="2"/>
      <c r="AA549" s="2">
        <f t="shared" si="59"/>
        <v>1.0613221469649763E-2</v>
      </c>
    </row>
    <row r="550" spans="1:27" x14ac:dyDescent="0.35">
      <c r="A550" s="2">
        <v>2017</v>
      </c>
      <c r="B550" s="2" t="s">
        <v>20</v>
      </c>
      <c r="C550" s="2" t="s">
        <v>21</v>
      </c>
      <c r="D550" s="2" t="s">
        <v>26</v>
      </c>
      <c r="E550" s="2">
        <v>16379</v>
      </c>
      <c r="F550" s="2">
        <v>1015764</v>
      </c>
      <c r="G550" s="2">
        <f t="shared" si="60"/>
        <v>1.6124808518514142E-2</v>
      </c>
      <c r="I550" s="2">
        <v>2017</v>
      </c>
      <c r="J550" s="2" t="s">
        <v>20</v>
      </c>
      <c r="K550" s="2" t="s">
        <v>21</v>
      </c>
      <c r="L550" s="2" t="s">
        <v>26</v>
      </c>
      <c r="M550" s="2" t="s">
        <v>23</v>
      </c>
      <c r="N550" s="2">
        <v>1068</v>
      </c>
      <c r="O550" s="2">
        <v>1015764</v>
      </c>
      <c r="P550" s="2">
        <f t="shared" si="62"/>
        <v>1.0514253310808417</v>
      </c>
      <c r="R550" s="2">
        <f t="shared" si="56"/>
        <v>15311</v>
      </c>
      <c r="S550" s="2">
        <v>0.25</v>
      </c>
      <c r="T550" s="2">
        <v>0.17</v>
      </c>
      <c r="U550" s="2">
        <v>8.5000000000000006E-2</v>
      </c>
      <c r="W550" s="2">
        <f t="shared" si="57"/>
        <v>0.7622275280898877</v>
      </c>
      <c r="X550" s="2">
        <f t="shared" si="61"/>
        <v>6.5852708158186876E-2</v>
      </c>
      <c r="Y550" s="2">
        <f t="shared" si="58"/>
        <v>1822.3298146099992</v>
      </c>
      <c r="Z550" s="2"/>
      <c r="AA550" s="2">
        <f t="shared" si="59"/>
        <v>1.4330760083434736E-2</v>
      </c>
    </row>
    <row r="551" spans="1:27" x14ac:dyDescent="0.35">
      <c r="A551" s="2">
        <v>2017</v>
      </c>
      <c r="B551" s="2" t="s">
        <v>20</v>
      </c>
      <c r="C551" s="2" t="s">
        <v>21</v>
      </c>
      <c r="D551" s="2" t="s">
        <v>27</v>
      </c>
      <c r="E551" s="2">
        <v>15555</v>
      </c>
      <c r="F551" s="2">
        <v>694054</v>
      </c>
      <c r="G551" s="2">
        <f t="shared" si="60"/>
        <v>2.2411800810887915E-2</v>
      </c>
      <c r="I551" s="2">
        <v>2017</v>
      </c>
      <c r="J551" s="2" t="s">
        <v>20</v>
      </c>
      <c r="K551" s="2" t="s">
        <v>21</v>
      </c>
      <c r="L551" s="2" t="s">
        <v>27</v>
      </c>
      <c r="M551" s="2" t="s">
        <v>23</v>
      </c>
      <c r="N551" s="2">
        <v>1045</v>
      </c>
      <c r="O551" s="2">
        <v>694054</v>
      </c>
      <c r="P551" s="2">
        <f t="shared" si="62"/>
        <v>1.505646534707674</v>
      </c>
      <c r="R551" s="2">
        <f t="shared" si="56"/>
        <v>14510</v>
      </c>
      <c r="S551" s="2">
        <v>0.34</v>
      </c>
      <c r="T551" s="2">
        <v>0.31</v>
      </c>
      <c r="U551" s="2">
        <v>6.9000000000000006E-2</v>
      </c>
      <c r="W551" s="2">
        <f t="shared" si="57"/>
        <v>0.77418338755980853</v>
      </c>
      <c r="X551" s="2">
        <f t="shared" si="61"/>
        <v>7.7280149277440299E-2</v>
      </c>
      <c r="Y551" s="2">
        <f t="shared" si="58"/>
        <v>1930.3566060156586</v>
      </c>
      <c r="Z551" s="2"/>
      <c r="AA551" s="2">
        <f t="shared" si="59"/>
        <v>1.9630523552899834E-2</v>
      </c>
    </row>
    <row r="552" spans="1:27" x14ac:dyDescent="0.35">
      <c r="A552" s="2">
        <v>2017</v>
      </c>
      <c r="B552" s="2" t="s">
        <v>20</v>
      </c>
      <c r="C552" s="2" t="s">
        <v>21</v>
      </c>
      <c r="D552" s="2" t="s">
        <v>28</v>
      </c>
      <c r="E552" s="2">
        <v>16760</v>
      </c>
      <c r="F552" s="2">
        <v>481488</v>
      </c>
      <c r="G552" s="2">
        <f t="shared" si="60"/>
        <v>3.4808759512178912E-2</v>
      </c>
      <c r="I552" s="2">
        <v>2017</v>
      </c>
      <c r="J552" s="2" t="s">
        <v>20</v>
      </c>
      <c r="K552" s="2" t="s">
        <v>21</v>
      </c>
      <c r="L552" s="2" t="s">
        <v>28</v>
      </c>
      <c r="M552" s="2" t="s">
        <v>23</v>
      </c>
      <c r="N552" s="2">
        <v>895</v>
      </c>
      <c r="O552" s="2">
        <v>481488</v>
      </c>
      <c r="P552" s="2">
        <f t="shared" si="62"/>
        <v>1.8588209882696973</v>
      </c>
      <c r="R552" s="2">
        <f t="shared" si="56"/>
        <v>15865</v>
      </c>
      <c r="S552" s="2">
        <v>0.43</v>
      </c>
      <c r="T552" s="2">
        <v>0.33</v>
      </c>
      <c r="U552" s="2">
        <v>5.6000000000000001E-2</v>
      </c>
      <c r="W552" s="2">
        <f t="shared" si="57"/>
        <v>0.76867056983240223</v>
      </c>
      <c r="X552" s="2">
        <f t="shared" si="61"/>
        <v>7.6896554390882291E-2</v>
      </c>
      <c r="Y552" s="2">
        <f t="shared" si="58"/>
        <v>1907.9239954113477</v>
      </c>
      <c r="Z552" s="2"/>
      <c r="AA552" s="2">
        <f t="shared" si="59"/>
        <v>3.0846201784029203E-2</v>
      </c>
    </row>
    <row r="553" spans="1:27" x14ac:dyDescent="0.35">
      <c r="A553" s="2">
        <v>2017</v>
      </c>
      <c r="B553" s="2" t="s">
        <v>20</v>
      </c>
      <c r="C553" s="2" t="s">
        <v>21</v>
      </c>
      <c r="D553" s="2" t="s">
        <v>29</v>
      </c>
      <c r="E553" s="2">
        <v>17955</v>
      </c>
      <c r="F553" s="2">
        <v>333028</v>
      </c>
      <c r="G553" s="2">
        <f t="shared" si="60"/>
        <v>5.3914385577188702E-2</v>
      </c>
      <c r="I553" s="2">
        <v>2017</v>
      </c>
      <c r="J553" s="2" t="s">
        <v>20</v>
      </c>
      <c r="K553" s="2" t="s">
        <v>21</v>
      </c>
      <c r="L553" s="2" t="s">
        <v>29</v>
      </c>
      <c r="M553" s="2" t="s">
        <v>23</v>
      </c>
      <c r="N553" s="2">
        <v>746</v>
      </c>
      <c r="O553" s="2">
        <v>333028</v>
      </c>
      <c r="P553" s="2">
        <f t="shared" si="62"/>
        <v>2.2400518875289763</v>
      </c>
      <c r="R553" s="2">
        <f t="shared" si="56"/>
        <v>17209</v>
      </c>
      <c r="S553" s="2">
        <v>0.85</v>
      </c>
      <c r="T553" s="2">
        <v>0.57999999999999996</v>
      </c>
      <c r="U553" s="2">
        <v>3.9E-2</v>
      </c>
      <c r="W553" s="2">
        <f t="shared" si="57"/>
        <v>0.62054450402144767</v>
      </c>
      <c r="X553" s="2">
        <f t="shared" si="61"/>
        <v>5.2768750183158734E-2</v>
      </c>
      <c r="Y553" s="2">
        <f t="shared" si="58"/>
        <v>1371.0236219019787</v>
      </c>
      <c r="Z553" s="2">
        <f>SUM(Y547:Y553)/ SUM(E547:E553)</f>
        <v>9.9389357187187985E-2</v>
      </c>
      <c r="AA553" s="2">
        <f t="shared" si="59"/>
        <v>4.9797543684308887E-2</v>
      </c>
    </row>
    <row r="554" spans="1:27" x14ac:dyDescent="0.35">
      <c r="A554" s="2">
        <v>2017</v>
      </c>
      <c r="B554" s="2" t="s">
        <v>20</v>
      </c>
      <c r="C554" s="2" t="s">
        <v>21</v>
      </c>
      <c r="D554" s="2" t="s">
        <v>30</v>
      </c>
      <c r="E554" s="2">
        <v>40665</v>
      </c>
      <c r="F554" s="2">
        <v>356668</v>
      </c>
      <c r="G554" s="2">
        <f t="shared" si="60"/>
        <v>0.11401359247255151</v>
      </c>
      <c r="I554" s="2">
        <v>2017</v>
      </c>
      <c r="J554" s="2" t="s">
        <v>20</v>
      </c>
      <c r="K554" s="2" t="s">
        <v>21</v>
      </c>
      <c r="L554" s="2" t="s">
        <v>30</v>
      </c>
      <c r="M554" s="2" t="s">
        <v>23</v>
      </c>
      <c r="N554" s="2">
        <v>702</v>
      </c>
      <c r="O554" s="2">
        <v>356668</v>
      </c>
      <c r="P554" s="2">
        <f t="shared" si="62"/>
        <v>1.9682169412450794</v>
      </c>
      <c r="R554" s="2">
        <f t="shared" si="56"/>
        <v>39963</v>
      </c>
      <c r="S554" s="2">
        <v>0.89</v>
      </c>
      <c r="T554" s="2">
        <v>0.61</v>
      </c>
      <c r="U554" s="2">
        <v>3.9E-2</v>
      </c>
      <c r="W554" s="2">
        <f t="shared" si="57"/>
        <v>0.54781407407407412</v>
      </c>
      <c r="X554" s="2">
        <f t="shared" si="61"/>
        <v>4.1178603455301679E-2</v>
      </c>
      <c r="Y554" s="2">
        <f t="shared" si="58"/>
        <v>2030.186009884221</v>
      </c>
      <c r="Z554" s="2">
        <f>SUM(Y547:Y554)/ SUM(E547:E554)</f>
        <v>8.528705270278529E-2</v>
      </c>
      <c r="AA554" s="2">
        <f t="shared" si="59"/>
        <v>0.10832150344330239</v>
      </c>
    </row>
    <row r="555" spans="1:27" x14ac:dyDescent="0.35">
      <c r="A555" s="2">
        <v>2017</v>
      </c>
      <c r="B555" s="2" t="s">
        <v>20</v>
      </c>
      <c r="C555" s="2" t="s">
        <v>31</v>
      </c>
      <c r="D555" s="2" t="s">
        <v>22</v>
      </c>
      <c r="E555" s="2">
        <v>31092</v>
      </c>
      <c r="F555" s="2">
        <v>8529970</v>
      </c>
      <c r="G555" s="2">
        <f t="shared" si="60"/>
        <v>3.6450304045617982E-3</v>
      </c>
      <c r="I555" s="2">
        <v>2017</v>
      </c>
      <c r="J555" s="2" t="s">
        <v>20</v>
      </c>
      <c r="K555" s="2" t="s">
        <v>31</v>
      </c>
      <c r="L555" s="2" t="s">
        <v>22</v>
      </c>
      <c r="M555" s="2" t="s">
        <v>23</v>
      </c>
      <c r="N555" s="2">
        <v>2029</v>
      </c>
      <c r="O555" s="2">
        <v>8529970</v>
      </c>
      <c r="P555" s="2">
        <f t="shared" si="62"/>
        <v>0.23786719062317921</v>
      </c>
      <c r="R555" s="2">
        <f t="shared" si="56"/>
        <v>29063</v>
      </c>
      <c r="S555" s="2">
        <v>0.11</v>
      </c>
      <c r="T555" s="2">
        <v>0.06</v>
      </c>
      <c r="U555" s="2">
        <v>0.20699999999999999</v>
      </c>
      <c r="W555" s="2">
        <f t="shared" si="57"/>
        <v>0.53755707244948248</v>
      </c>
      <c r="X555" s="2">
        <f t="shared" si="61"/>
        <v>2.6121287705966972E-2</v>
      </c>
      <c r="Y555" s="2">
        <f t="shared" si="58"/>
        <v>1849.8662845985182</v>
      </c>
      <c r="Z555" s="2"/>
      <c r="AA555" s="2">
        <f t="shared" si="59"/>
        <v>3.4281637233661414E-3</v>
      </c>
    </row>
    <row r="556" spans="1:27" x14ac:dyDescent="0.35">
      <c r="A556" s="2">
        <v>2017</v>
      </c>
      <c r="B556" s="2" t="s">
        <v>20</v>
      </c>
      <c r="C556" s="2" t="s">
        <v>31</v>
      </c>
      <c r="D556" s="2" t="s">
        <v>24</v>
      </c>
      <c r="E556" s="2">
        <v>49265</v>
      </c>
      <c r="F556" s="2">
        <v>9044115</v>
      </c>
      <c r="G556" s="2">
        <f t="shared" si="60"/>
        <v>5.4471885861690173E-3</v>
      </c>
      <c r="I556" s="2">
        <v>2017</v>
      </c>
      <c r="J556" s="2" t="s">
        <v>20</v>
      </c>
      <c r="K556" s="2" t="s">
        <v>31</v>
      </c>
      <c r="L556" s="2" t="s">
        <v>24</v>
      </c>
      <c r="M556" s="2" t="s">
        <v>23</v>
      </c>
      <c r="N556" s="2">
        <v>4494</v>
      </c>
      <c r="O556" s="2">
        <v>9044115</v>
      </c>
      <c r="P556" s="2">
        <f t="shared" si="62"/>
        <v>0.49689770640908482</v>
      </c>
      <c r="R556" s="2">
        <f t="shared" si="56"/>
        <v>44771</v>
      </c>
      <c r="S556" s="2">
        <v>0.13</v>
      </c>
      <c r="T556" s="2">
        <v>7.0000000000000007E-2</v>
      </c>
      <c r="U556" s="2">
        <v>0.17499999999999999</v>
      </c>
      <c r="W556" s="2">
        <f t="shared" si="57"/>
        <v>0.73837673564753004</v>
      </c>
      <c r="X556" s="2">
        <f t="shared" si="61"/>
        <v>6.218923989766436E-2</v>
      </c>
      <c r="Y556" s="2">
        <f t="shared" si="58"/>
        <v>6102.5395094583309</v>
      </c>
      <c r="Z556" s="2"/>
      <c r="AA556" s="2">
        <f t="shared" si="59"/>
        <v>4.7724360526753221E-3</v>
      </c>
    </row>
    <row r="557" spans="1:27" x14ac:dyDescent="0.35">
      <c r="A557" s="2">
        <v>2017</v>
      </c>
      <c r="B557" s="2" t="s">
        <v>20</v>
      </c>
      <c r="C557" s="2" t="s">
        <v>31</v>
      </c>
      <c r="D557" s="2" t="s">
        <v>25</v>
      </c>
      <c r="E557" s="2">
        <v>65057</v>
      </c>
      <c r="F557" s="2">
        <v>8448908</v>
      </c>
      <c r="G557" s="2">
        <f t="shared" si="60"/>
        <v>7.7000483376076529E-3</v>
      </c>
      <c r="I557" s="2">
        <v>2017</v>
      </c>
      <c r="J557" s="2" t="s">
        <v>20</v>
      </c>
      <c r="K557" s="2" t="s">
        <v>31</v>
      </c>
      <c r="L557" s="2" t="s">
        <v>25</v>
      </c>
      <c r="M557" s="2" t="s">
        <v>23</v>
      </c>
      <c r="N557" s="2">
        <v>6312</v>
      </c>
      <c r="O557" s="2">
        <v>8448908</v>
      </c>
      <c r="P557" s="2">
        <f t="shared" si="62"/>
        <v>0.74707879408794609</v>
      </c>
      <c r="R557" s="2">
        <f t="shared" si="56"/>
        <v>58745</v>
      </c>
      <c r="S557" s="2">
        <v>0.2</v>
      </c>
      <c r="T557" s="2">
        <v>0.12</v>
      </c>
      <c r="U557" s="2">
        <v>8.6999999999999994E-2</v>
      </c>
      <c r="W557" s="2">
        <f t="shared" si="57"/>
        <v>0.73229062103929021</v>
      </c>
      <c r="X557" s="2">
        <f t="shared" si="61"/>
        <v>4.6480930900113161E-2</v>
      </c>
      <c r="Y557" s="2">
        <f t="shared" si="58"/>
        <v>7352.7406857271471</v>
      </c>
      <c r="Z557" s="2"/>
      <c r="AA557" s="2">
        <f t="shared" si="59"/>
        <v>6.8297890466167757E-3</v>
      </c>
    </row>
    <row r="558" spans="1:27" x14ac:dyDescent="0.35">
      <c r="A558" s="2">
        <v>2017</v>
      </c>
      <c r="B558" s="2" t="s">
        <v>20</v>
      </c>
      <c r="C558" s="2" t="s">
        <v>31</v>
      </c>
      <c r="D558" s="2" t="s">
        <v>26</v>
      </c>
      <c r="E558" s="2">
        <v>82891</v>
      </c>
      <c r="F558" s="2">
        <v>7324656</v>
      </c>
      <c r="G558" s="2">
        <f t="shared" si="60"/>
        <v>1.1316708934863289E-2</v>
      </c>
      <c r="I558" s="2">
        <v>2017</v>
      </c>
      <c r="J558" s="2" t="s">
        <v>20</v>
      </c>
      <c r="K558" s="2" t="s">
        <v>31</v>
      </c>
      <c r="L558" s="2" t="s">
        <v>26</v>
      </c>
      <c r="M558" s="2" t="s">
        <v>23</v>
      </c>
      <c r="N558" s="2">
        <v>8205</v>
      </c>
      <c r="O558" s="2">
        <v>7324656</v>
      </c>
      <c r="P558" s="2">
        <f t="shared" si="62"/>
        <v>1.1201891256053527</v>
      </c>
      <c r="R558" s="2">
        <f t="shared" si="56"/>
        <v>74686</v>
      </c>
      <c r="S558" s="2">
        <v>0.25</v>
      </c>
      <c r="T558" s="2">
        <v>0.17</v>
      </c>
      <c r="U558" s="2">
        <v>8.5000000000000006E-2</v>
      </c>
      <c r="W558" s="2">
        <f t="shared" si="57"/>
        <v>0.77682340036563069</v>
      </c>
      <c r="X558" s="2">
        <f t="shared" si="61"/>
        <v>7.1296801065312471E-2</v>
      </c>
      <c r="Y558" s="2">
        <f t="shared" si="58"/>
        <v>11698.708884363929</v>
      </c>
      <c r="Z558" s="2"/>
      <c r="AA558" s="2">
        <f t="shared" si="59"/>
        <v>9.719540564858754E-3</v>
      </c>
    </row>
    <row r="559" spans="1:27" x14ac:dyDescent="0.35">
      <c r="A559" s="2">
        <v>2017</v>
      </c>
      <c r="B559" s="2" t="s">
        <v>20</v>
      </c>
      <c r="C559" s="2" t="s">
        <v>31</v>
      </c>
      <c r="D559" s="2" t="s">
        <v>27</v>
      </c>
      <c r="E559" s="2">
        <v>105467</v>
      </c>
      <c r="F559" s="2">
        <v>5814830</v>
      </c>
      <c r="G559" s="2">
        <f t="shared" si="60"/>
        <v>1.8137589576995371E-2</v>
      </c>
      <c r="I559" s="2">
        <v>2017</v>
      </c>
      <c r="J559" s="2" t="s">
        <v>20</v>
      </c>
      <c r="K559" s="2" t="s">
        <v>31</v>
      </c>
      <c r="L559" s="2" t="s">
        <v>27</v>
      </c>
      <c r="M559" s="2" t="s">
        <v>23</v>
      </c>
      <c r="N559" s="2">
        <v>10153</v>
      </c>
      <c r="O559" s="2">
        <v>5814830</v>
      </c>
      <c r="P559" s="2">
        <f t="shared" si="62"/>
        <v>1.7460527650851358</v>
      </c>
      <c r="R559" s="2">
        <f t="shared" si="56"/>
        <v>95314</v>
      </c>
      <c r="S559" s="2">
        <v>0.34</v>
      </c>
      <c r="T559" s="2">
        <v>0.31</v>
      </c>
      <c r="U559" s="2">
        <v>6.9000000000000006E-2</v>
      </c>
      <c r="W559" s="2">
        <f t="shared" si="57"/>
        <v>0.80527507140746579</v>
      </c>
      <c r="X559" s="2">
        <f t="shared" si="61"/>
        <v>9.2460003731224538E-2</v>
      </c>
      <c r="Y559" s="2">
        <f t="shared" si="58"/>
        <v>16988.690595637934</v>
      </c>
      <c r="Z559" s="2"/>
      <c r="AA559" s="2">
        <f t="shared" si="59"/>
        <v>1.5215975257120512E-2</v>
      </c>
    </row>
    <row r="560" spans="1:27" x14ac:dyDescent="0.35">
      <c r="A560" s="2">
        <v>2017</v>
      </c>
      <c r="B560" s="2" t="s">
        <v>20</v>
      </c>
      <c r="C560" s="2" t="s">
        <v>31</v>
      </c>
      <c r="D560" s="2" t="s">
        <v>28</v>
      </c>
      <c r="E560" s="2">
        <v>122612</v>
      </c>
      <c r="F560" s="2">
        <v>4092528</v>
      </c>
      <c r="G560" s="2">
        <f t="shared" si="60"/>
        <v>2.9959966064984772E-2</v>
      </c>
      <c r="I560" s="2">
        <v>2017</v>
      </c>
      <c r="J560" s="2" t="s">
        <v>20</v>
      </c>
      <c r="K560" s="2" t="s">
        <v>31</v>
      </c>
      <c r="L560" s="2" t="s">
        <v>28</v>
      </c>
      <c r="M560" s="2" t="s">
        <v>23</v>
      </c>
      <c r="N560" s="2">
        <v>9395</v>
      </c>
      <c r="O560" s="2">
        <v>4092528</v>
      </c>
      <c r="P560" s="2">
        <f t="shared" si="62"/>
        <v>2.295647091479887</v>
      </c>
      <c r="R560" s="2">
        <f t="shared" si="56"/>
        <v>113217</v>
      </c>
      <c r="S560" s="2">
        <v>0.43</v>
      </c>
      <c r="T560" s="2">
        <v>0.33</v>
      </c>
      <c r="U560" s="2">
        <v>5.6000000000000001E-2</v>
      </c>
      <c r="W560" s="2">
        <f t="shared" si="57"/>
        <v>0.81268897924427885</v>
      </c>
      <c r="X560" s="2">
        <f t="shared" si="61"/>
        <v>9.9203797337963293E-2</v>
      </c>
      <c r="Y560" s="2">
        <f t="shared" si="58"/>
        <v>18866.76928321219</v>
      </c>
      <c r="Z560" s="2"/>
      <c r="AA560" s="2">
        <f t="shared" si="59"/>
        <v>2.5349913480564531E-2</v>
      </c>
    </row>
    <row r="561" spans="1:27" x14ac:dyDescent="0.35">
      <c r="A561" s="2">
        <v>2017</v>
      </c>
      <c r="B561" s="2" t="s">
        <v>20</v>
      </c>
      <c r="C561" s="2" t="s">
        <v>31</v>
      </c>
      <c r="D561" s="2" t="s">
        <v>29</v>
      </c>
      <c r="E561" s="2">
        <v>153334</v>
      </c>
      <c r="F561" s="2">
        <v>2942426</v>
      </c>
      <c r="G561" s="2">
        <f t="shared" si="60"/>
        <v>5.2111420983909196E-2</v>
      </c>
      <c r="I561" s="2">
        <v>2017</v>
      </c>
      <c r="J561" s="2" t="s">
        <v>20</v>
      </c>
      <c r="K561" s="2" t="s">
        <v>31</v>
      </c>
      <c r="L561" s="2" t="s">
        <v>29</v>
      </c>
      <c r="M561" s="2" t="s">
        <v>23</v>
      </c>
      <c r="N561" s="2">
        <v>7862</v>
      </c>
      <c r="O561" s="2">
        <v>2942426</v>
      </c>
      <c r="P561" s="2">
        <f t="shared" si="62"/>
        <v>2.6719448509495227</v>
      </c>
      <c r="R561" s="2">
        <f t="shared" si="56"/>
        <v>145472</v>
      </c>
      <c r="S561" s="2">
        <v>0.85</v>
      </c>
      <c r="T561" s="2">
        <v>0.57999999999999996</v>
      </c>
      <c r="U561" s="2">
        <v>3.9E-2</v>
      </c>
      <c r="W561" s="2">
        <f t="shared" si="57"/>
        <v>0.68187966166369873</v>
      </c>
      <c r="X561" s="2">
        <f t="shared" si="61"/>
        <v>6.859012780918472E-2</v>
      </c>
      <c r="Y561" s="2">
        <f t="shared" si="58"/>
        <v>15338.880972657718</v>
      </c>
      <c r="Z561" s="2">
        <f>SUM(Y555:Y561)/ SUM(E555:E561)</f>
        <v>0.12825305504455464</v>
      </c>
      <c r="AA561" s="2">
        <f t="shared" si="59"/>
        <v>4.689841614618083E-2</v>
      </c>
    </row>
    <row r="562" spans="1:27" x14ac:dyDescent="0.35">
      <c r="A562" s="2">
        <v>2017</v>
      </c>
      <c r="B562" s="2" t="s">
        <v>20</v>
      </c>
      <c r="C562" s="2" t="s">
        <v>31</v>
      </c>
      <c r="D562" s="2" t="s">
        <v>30</v>
      </c>
      <c r="E562" s="2">
        <v>486909</v>
      </c>
      <c r="F562" s="2">
        <v>3637636</v>
      </c>
      <c r="G562" s="2">
        <f t="shared" si="60"/>
        <v>0.13385313978638874</v>
      </c>
      <c r="I562" s="2">
        <v>2017</v>
      </c>
      <c r="J562" s="2" t="s">
        <v>20</v>
      </c>
      <c r="K562" s="2" t="s">
        <v>31</v>
      </c>
      <c r="L562" s="2" t="s">
        <v>30</v>
      </c>
      <c r="M562" s="2" t="s">
        <v>23</v>
      </c>
      <c r="N562" s="2">
        <v>8878</v>
      </c>
      <c r="O562" s="2">
        <v>3637636</v>
      </c>
      <c r="P562" s="2">
        <f t="shared" si="62"/>
        <v>2.4405960354471969</v>
      </c>
      <c r="R562" s="2">
        <f t="shared" si="56"/>
        <v>478031</v>
      </c>
      <c r="S562" s="2">
        <v>0.89</v>
      </c>
      <c r="T562" s="2">
        <v>0.61</v>
      </c>
      <c r="U562" s="2">
        <v>3.9E-2</v>
      </c>
      <c r="W562" s="2">
        <f t="shared" si="57"/>
        <v>0.63533498085154305</v>
      </c>
      <c r="X562" s="2">
        <f t="shared" si="61"/>
        <v>5.8681046689896779E-2</v>
      </c>
      <c r="Y562" s="2">
        <f t="shared" si="58"/>
        <v>33691.863390218045</v>
      </c>
      <c r="Z562" s="2">
        <f>SUM(Y555:Y562)/ SUM(E555:E562)</f>
        <v>0.10203110046157336</v>
      </c>
      <c r="AA562" s="2">
        <f t="shared" si="59"/>
        <v>0.12459111813545444</v>
      </c>
    </row>
    <row r="563" spans="1:27" x14ac:dyDescent="0.35">
      <c r="A563" s="2">
        <v>2017</v>
      </c>
      <c r="B563" s="2" t="s">
        <v>32</v>
      </c>
      <c r="C563" s="2" t="s">
        <v>21</v>
      </c>
      <c r="D563" s="2" t="s">
        <v>22</v>
      </c>
      <c r="E563" s="2">
        <v>11123</v>
      </c>
      <c r="F563" s="2">
        <v>1330111</v>
      </c>
      <c r="G563" s="2">
        <f t="shared" si="60"/>
        <v>8.362459975144931E-3</v>
      </c>
      <c r="I563" s="2">
        <v>2017</v>
      </c>
      <c r="J563" s="2" t="s">
        <v>32</v>
      </c>
      <c r="K563" s="2" t="s">
        <v>21</v>
      </c>
      <c r="L563" s="2" t="s">
        <v>22</v>
      </c>
      <c r="M563" s="2" t="s">
        <v>23</v>
      </c>
      <c r="N563" s="2">
        <v>417</v>
      </c>
      <c r="O563" s="2">
        <v>1330111</v>
      </c>
      <c r="P563" s="2">
        <f t="shared" si="62"/>
        <v>0.31350766966065235</v>
      </c>
      <c r="R563" s="2">
        <f t="shared" si="56"/>
        <v>10706</v>
      </c>
      <c r="S563" s="2">
        <v>0.11</v>
      </c>
      <c r="T563" s="2">
        <v>0.06</v>
      </c>
      <c r="U563" s="2">
        <v>0.29699999999999999</v>
      </c>
      <c r="W563" s="2">
        <f t="shared" si="57"/>
        <v>0.64913139088729022</v>
      </c>
      <c r="X563" s="2">
        <f t="shared" si="61"/>
        <v>5.8651425276055852E-2</v>
      </c>
      <c r="Y563" s="2">
        <f t="shared" si="58"/>
        <v>898.60994900545393</v>
      </c>
      <c r="Z563" s="2"/>
      <c r="AA563" s="2">
        <f t="shared" si="59"/>
        <v>7.6868697807886298E-3</v>
      </c>
    </row>
    <row r="564" spans="1:27" x14ac:dyDescent="0.35">
      <c r="A564" s="2">
        <v>2017</v>
      </c>
      <c r="B564" s="2" t="s">
        <v>32</v>
      </c>
      <c r="C564" s="2" t="s">
        <v>21</v>
      </c>
      <c r="D564" s="2" t="s">
        <v>24</v>
      </c>
      <c r="E564" s="2">
        <v>16992</v>
      </c>
      <c r="F564" s="2">
        <v>1282134</v>
      </c>
      <c r="G564" s="2">
        <f t="shared" si="60"/>
        <v>1.3252904922574395E-2</v>
      </c>
      <c r="I564" s="2">
        <v>2017</v>
      </c>
      <c r="J564" s="2" t="s">
        <v>32</v>
      </c>
      <c r="K564" s="2" t="s">
        <v>21</v>
      </c>
      <c r="L564" s="2" t="s">
        <v>24</v>
      </c>
      <c r="M564" s="2" t="s">
        <v>23</v>
      </c>
      <c r="N564" s="2">
        <v>1015</v>
      </c>
      <c r="O564" s="2">
        <v>1282134</v>
      </c>
      <c r="P564" s="2">
        <f t="shared" si="62"/>
        <v>0.79164892281150023</v>
      </c>
      <c r="R564" s="2">
        <f t="shared" si="56"/>
        <v>15977</v>
      </c>
      <c r="S564" s="2">
        <v>0.18</v>
      </c>
      <c r="T564" s="2">
        <v>0.05</v>
      </c>
      <c r="U564" s="2">
        <v>0.186</v>
      </c>
      <c r="W564" s="2">
        <f t="shared" si="57"/>
        <v>0.77262648275862078</v>
      </c>
      <c r="X564" s="2">
        <f t="shared" si="61"/>
        <v>0.10753385573362603</v>
      </c>
      <c r="Y564" s="2">
        <f t="shared" si="58"/>
        <v>2502.2842930561433</v>
      </c>
      <c r="Z564" s="2"/>
      <c r="AA564" s="2">
        <f t="shared" si="59"/>
        <v>1.1301249094824609E-2</v>
      </c>
    </row>
    <row r="565" spans="1:27" x14ac:dyDescent="0.35">
      <c r="A565" s="2">
        <v>2017</v>
      </c>
      <c r="B565" s="2" t="s">
        <v>32</v>
      </c>
      <c r="C565" s="2" t="s">
        <v>21</v>
      </c>
      <c r="D565" s="2" t="s">
        <v>25</v>
      </c>
      <c r="E565" s="2">
        <v>21131</v>
      </c>
      <c r="F565" s="2">
        <v>1059505</v>
      </c>
      <c r="G565" s="2">
        <f t="shared" si="60"/>
        <v>1.9944219234453824E-2</v>
      </c>
      <c r="I565" s="2">
        <v>2017</v>
      </c>
      <c r="J565" s="2" t="s">
        <v>32</v>
      </c>
      <c r="K565" s="2" t="s">
        <v>21</v>
      </c>
      <c r="L565" s="2" t="s">
        <v>25</v>
      </c>
      <c r="M565" s="2" t="s">
        <v>23</v>
      </c>
      <c r="N565" s="2">
        <v>1463</v>
      </c>
      <c r="O565" s="2">
        <v>1059505</v>
      </c>
      <c r="P565" s="2">
        <f t="shared" si="62"/>
        <v>1.3808335024374589</v>
      </c>
      <c r="R565" s="2">
        <f t="shared" si="56"/>
        <v>19668</v>
      </c>
      <c r="S565" s="2">
        <v>0.31</v>
      </c>
      <c r="T565" s="2">
        <v>0.12</v>
      </c>
      <c r="U565" s="2">
        <v>0.111</v>
      </c>
      <c r="W565" s="2">
        <f t="shared" si="57"/>
        <v>0.77549791524265199</v>
      </c>
      <c r="X565" s="2">
        <f t="shared" si="61"/>
        <v>0.11207013393944153</v>
      </c>
      <c r="Y565" s="2">
        <f t="shared" si="58"/>
        <v>3338.7488443209359</v>
      </c>
      <c r="Z565" s="2"/>
      <c r="AA565" s="2">
        <f t="shared" si="59"/>
        <v>1.6792984606659775E-2</v>
      </c>
    </row>
    <row r="566" spans="1:27" x14ac:dyDescent="0.35">
      <c r="A566" s="2">
        <v>2017</v>
      </c>
      <c r="B566" s="2" t="s">
        <v>32</v>
      </c>
      <c r="C566" s="2" t="s">
        <v>21</v>
      </c>
      <c r="D566" s="2" t="s">
        <v>26</v>
      </c>
      <c r="E566" s="2">
        <v>21621</v>
      </c>
      <c r="F566" s="2">
        <v>784060</v>
      </c>
      <c r="G566" s="2">
        <f t="shared" si="60"/>
        <v>2.7575695737571106E-2</v>
      </c>
      <c r="I566" s="2">
        <v>2017</v>
      </c>
      <c r="J566" s="2" t="s">
        <v>32</v>
      </c>
      <c r="K566" s="2" t="s">
        <v>21</v>
      </c>
      <c r="L566" s="2" t="s">
        <v>26</v>
      </c>
      <c r="M566" s="2" t="s">
        <v>23</v>
      </c>
      <c r="N566" s="2">
        <v>1692</v>
      </c>
      <c r="O566" s="2">
        <v>784060</v>
      </c>
      <c r="P566" s="2">
        <f t="shared" si="62"/>
        <v>2.1579981123893579</v>
      </c>
      <c r="R566" s="2">
        <f t="shared" si="56"/>
        <v>19929</v>
      </c>
      <c r="S566" s="2">
        <v>0.43</v>
      </c>
      <c r="T566" s="2">
        <v>0.22</v>
      </c>
      <c r="U566" s="2">
        <v>7.2999999999999995E-2</v>
      </c>
      <c r="W566" s="2">
        <f t="shared" si="57"/>
        <v>0.80074125295508281</v>
      </c>
      <c r="X566" s="2">
        <f t="shared" si="61"/>
        <v>0.11851197514923424</v>
      </c>
      <c r="Y566" s="2">
        <f t="shared" si="58"/>
        <v>3716.6793527490895</v>
      </c>
      <c r="Z566" s="2"/>
      <c r="AA566" s="2">
        <f t="shared" si="59"/>
        <v>2.283539607587546E-2</v>
      </c>
    </row>
    <row r="567" spans="1:27" x14ac:dyDescent="0.35">
      <c r="A567" s="2">
        <v>2017</v>
      </c>
      <c r="B567" s="2" t="s">
        <v>32</v>
      </c>
      <c r="C567" s="2" t="s">
        <v>21</v>
      </c>
      <c r="D567" s="2" t="s">
        <v>27</v>
      </c>
      <c r="E567" s="2">
        <v>18329</v>
      </c>
      <c r="F567" s="2">
        <v>504947</v>
      </c>
      <c r="G567" s="2">
        <f t="shared" si="60"/>
        <v>3.6298859088181534E-2</v>
      </c>
      <c r="I567" s="2">
        <v>2017</v>
      </c>
      <c r="J567" s="2" t="s">
        <v>32</v>
      </c>
      <c r="K567" s="2" t="s">
        <v>21</v>
      </c>
      <c r="L567" s="2" t="s">
        <v>27</v>
      </c>
      <c r="M567" s="2" t="s">
        <v>23</v>
      </c>
      <c r="N567" s="2">
        <v>1464</v>
      </c>
      <c r="O567" s="2">
        <v>504947</v>
      </c>
      <c r="P567" s="2">
        <f t="shared" si="62"/>
        <v>2.8993141854491662</v>
      </c>
      <c r="R567" s="2">
        <f t="shared" si="56"/>
        <v>16865</v>
      </c>
      <c r="S567" s="2">
        <v>0.63</v>
      </c>
      <c r="T567" s="2">
        <v>0.35</v>
      </c>
      <c r="U567" s="2">
        <v>4.5999999999999999E-2</v>
      </c>
      <c r="W567" s="2">
        <f t="shared" si="57"/>
        <v>0.78270723360655747</v>
      </c>
      <c r="X567" s="2">
        <f t="shared" si="61"/>
        <v>9.9124717839716589E-2</v>
      </c>
      <c r="Y567" s="2">
        <f t="shared" si="58"/>
        <v>2817.6217563668206</v>
      </c>
      <c r="Z567" s="2"/>
      <c r="AA567" s="2">
        <f t="shared" si="59"/>
        <v>3.0718824438274072E-2</v>
      </c>
    </row>
    <row r="568" spans="1:27" x14ac:dyDescent="0.35">
      <c r="A568" s="2">
        <v>2017</v>
      </c>
      <c r="B568" s="2" t="s">
        <v>32</v>
      </c>
      <c r="C568" s="2" t="s">
        <v>21</v>
      </c>
      <c r="D568" s="2" t="s">
        <v>28</v>
      </c>
      <c r="E568" s="2">
        <v>16500</v>
      </c>
      <c r="F568" s="2">
        <v>318991</v>
      </c>
      <c r="G568" s="2">
        <f t="shared" si="60"/>
        <v>5.1725597273904279E-2</v>
      </c>
      <c r="I568" s="2">
        <v>2017</v>
      </c>
      <c r="J568" s="2" t="s">
        <v>32</v>
      </c>
      <c r="K568" s="2" t="s">
        <v>21</v>
      </c>
      <c r="L568" s="2" t="s">
        <v>28</v>
      </c>
      <c r="M568" s="2" t="s">
        <v>23</v>
      </c>
      <c r="N568" s="2">
        <v>1211</v>
      </c>
      <c r="O568" s="2">
        <v>318991</v>
      </c>
      <c r="P568" s="2">
        <f t="shared" si="62"/>
        <v>3.7963453514362473</v>
      </c>
      <c r="R568" s="2">
        <f t="shared" si="56"/>
        <v>15289</v>
      </c>
      <c r="S568" s="2">
        <v>0.77</v>
      </c>
      <c r="T568" s="2">
        <v>0.52</v>
      </c>
      <c r="U568" s="2">
        <v>2.7E-2</v>
      </c>
      <c r="W568" s="2">
        <f t="shared" si="57"/>
        <v>0.79717335260115607</v>
      </c>
      <c r="X568" s="2">
        <f t="shared" si="61"/>
        <v>7.846205425987493E-2</v>
      </c>
      <c r="Y568" s="2">
        <f t="shared" si="58"/>
        <v>2164.9832775792279</v>
      </c>
      <c r="Z568" s="2"/>
      <c r="AA568" s="2">
        <f t="shared" si="59"/>
        <v>4.493862435749213E-2</v>
      </c>
    </row>
    <row r="569" spans="1:27" x14ac:dyDescent="0.35">
      <c r="A569" s="2">
        <v>2017</v>
      </c>
      <c r="B569" s="2" t="s">
        <v>32</v>
      </c>
      <c r="C569" s="2" t="s">
        <v>21</v>
      </c>
      <c r="D569" s="2" t="s">
        <v>29</v>
      </c>
      <c r="E569" s="2">
        <v>14682</v>
      </c>
      <c r="F569" s="2">
        <v>192638</v>
      </c>
      <c r="G569" s="2">
        <f t="shared" si="60"/>
        <v>7.6215492270476234E-2</v>
      </c>
      <c r="I569" s="2">
        <v>2017</v>
      </c>
      <c r="J569" s="2" t="s">
        <v>32</v>
      </c>
      <c r="K569" s="2" t="s">
        <v>21</v>
      </c>
      <c r="L569" s="2" t="s">
        <v>29</v>
      </c>
      <c r="M569" s="2" t="s">
        <v>23</v>
      </c>
      <c r="N569" s="2">
        <v>778</v>
      </c>
      <c r="O569" s="2">
        <v>192638</v>
      </c>
      <c r="P569" s="2">
        <f t="shared" si="62"/>
        <v>4.0386631921012466</v>
      </c>
      <c r="R569" s="2">
        <f t="shared" si="56"/>
        <v>13904</v>
      </c>
      <c r="S569" s="2">
        <v>1</v>
      </c>
      <c r="T569" s="2">
        <v>0.89</v>
      </c>
      <c r="U569" s="2">
        <v>1.6E-2</v>
      </c>
      <c r="W569" s="2">
        <f t="shared" si="57"/>
        <v>0.75239331619537275</v>
      </c>
      <c r="X569" s="2">
        <f t="shared" si="61"/>
        <v>4.7455649702965771E-2</v>
      </c>
      <c r="Y569" s="2">
        <f t="shared" si="58"/>
        <v>1245.185353470036</v>
      </c>
      <c r="Z569" s="2">
        <f>SUM(Y563:Y569)/ SUM(E563:E569)</f>
        <v>0.13859769082845458</v>
      </c>
      <c r="AA569" s="2">
        <f t="shared" si="59"/>
        <v>6.9751630760960789E-2</v>
      </c>
    </row>
    <row r="570" spans="1:27" x14ac:dyDescent="0.35">
      <c r="A570" s="2">
        <v>2017</v>
      </c>
      <c r="B570" s="2" t="s">
        <v>32</v>
      </c>
      <c r="C570" s="2" t="s">
        <v>21</v>
      </c>
      <c r="D570" s="2" t="s">
        <v>30</v>
      </c>
      <c r="E570" s="2">
        <v>19749</v>
      </c>
      <c r="F570" s="2">
        <v>153683</v>
      </c>
      <c r="G570" s="2">
        <f t="shared" si="60"/>
        <v>0.12850477931846724</v>
      </c>
      <c r="I570" s="2">
        <v>2017</v>
      </c>
      <c r="J570" s="2" t="s">
        <v>32</v>
      </c>
      <c r="K570" s="2" t="s">
        <v>21</v>
      </c>
      <c r="L570" s="2" t="s">
        <v>30</v>
      </c>
      <c r="M570" s="2" t="s">
        <v>23</v>
      </c>
      <c r="N570" s="2">
        <v>560</v>
      </c>
      <c r="O570" s="2">
        <v>153683</v>
      </c>
      <c r="P570" s="2">
        <f t="shared" si="62"/>
        <v>3.6438643181093551</v>
      </c>
      <c r="R570" s="2">
        <f t="shared" si="56"/>
        <v>19189</v>
      </c>
      <c r="S570" s="2">
        <v>1.24</v>
      </c>
      <c r="T570" s="2">
        <v>0.87</v>
      </c>
      <c r="U570" s="2">
        <v>1.6E-2</v>
      </c>
      <c r="W570" s="2">
        <f t="shared" si="57"/>
        <v>0.65970192857142862</v>
      </c>
      <c r="X570" s="2">
        <f t="shared" si="61"/>
        <v>3.7731565299137161E-2</v>
      </c>
      <c r="Y570" s="2">
        <f t="shared" si="58"/>
        <v>1093.4640865251431</v>
      </c>
      <c r="Z570" s="2">
        <f>SUM(Y563:Y570)/ SUM(E563:E570)</f>
        <v>0.12686760519437973</v>
      </c>
      <c r="AA570" s="2">
        <f t="shared" si="59"/>
        <v>0.12138971723271187</v>
      </c>
    </row>
    <row r="571" spans="1:27" x14ac:dyDescent="0.35">
      <c r="A571" s="2">
        <v>2017</v>
      </c>
      <c r="B571" s="2" t="s">
        <v>32</v>
      </c>
      <c r="C571" s="2" t="s">
        <v>31</v>
      </c>
      <c r="D571" s="2" t="s">
        <v>22</v>
      </c>
      <c r="E571" s="2">
        <v>49949</v>
      </c>
      <c r="F571" s="2">
        <v>8439618</v>
      </c>
      <c r="G571" s="2">
        <f t="shared" si="60"/>
        <v>5.9183958326075896E-3</v>
      </c>
      <c r="I571" s="2">
        <v>2017</v>
      </c>
      <c r="J571" s="2" t="s">
        <v>32</v>
      </c>
      <c r="K571" s="2" t="s">
        <v>31</v>
      </c>
      <c r="L571" s="2" t="s">
        <v>22</v>
      </c>
      <c r="M571" s="2" t="s">
        <v>23</v>
      </c>
      <c r="N571" s="2">
        <v>2208</v>
      </c>
      <c r="O571" s="2">
        <v>8439618</v>
      </c>
      <c r="P571" s="2">
        <f t="shared" si="62"/>
        <v>0.26162321564791202</v>
      </c>
      <c r="R571" s="2">
        <f t="shared" si="56"/>
        <v>47741</v>
      </c>
      <c r="S571" s="2">
        <v>0.11</v>
      </c>
      <c r="T571" s="2">
        <v>0.06</v>
      </c>
      <c r="U571" s="2">
        <v>0.29699999999999999</v>
      </c>
      <c r="W571" s="2">
        <f t="shared" si="57"/>
        <v>0.57954801630434782</v>
      </c>
      <c r="X571" s="2">
        <f t="shared" si="61"/>
        <v>4.4033200459044942E-2</v>
      </c>
      <c r="Y571" s="2">
        <f t="shared" si="58"/>
        <v>3381.8310431152649</v>
      </c>
      <c r="Z571" s="2"/>
      <c r="AA571" s="2">
        <f t="shared" si="59"/>
        <v>5.5176868143658559E-3</v>
      </c>
    </row>
    <row r="572" spans="1:27" x14ac:dyDescent="0.35">
      <c r="A572" s="2">
        <v>2017</v>
      </c>
      <c r="B572" s="2" t="s">
        <v>32</v>
      </c>
      <c r="C572" s="2" t="s">
        <v>31</v>
      </c>
      <c r="D572" s="2" t="s">
        <v>24</v>
      </c>
      <c r="E572" s="2">
        <v>78134</v>
      </c>
      <c r="F572" s="2">
        <v>8744861</v>
      </c>
      <c r="G572" s="2">
        <f t="shared" si="60"/>
        <v>8.9348475636147912E-3</v>
      </c>
      <c r="I572" s="2">
        <v>2017</v>
      </c>
      <c r="J572" s="2" t="s">
        <v>32</v>
      </c>
      <c r="K572" s="2" t="s">
        <v>31</v>
      </c>
      <c r="L572" s="2" t="s">
        <v>24</v>
      </c>
      <c r="M572" s="2" t="s">
        <v>23</v>
      </c>
      <c r="N572" s="2">
        <v>5269</v>
      </c>
      <c r="O572" s="2">
        <v>8744861</v>
      </c>
      <c r="P572" s="2">
        <f t="shared" si="62"/>
        <v>0.60252530028779183</v>
      </c>
      <c r="R572" s="2">
        <f t="shared" si="56"/>
        <v>72865</v>
      </c>
      <c r="S572" s="2">
        <v>0.18</v>
      </c>
      <c r="T572" s="2">
        <v>0.05</v>
      </c>
      <c r="U572" s="2">
        <v>0.186</v>
      </c>
      <c r="W572" s="2">
        <f t="shared" si="57"/>
        <v>0.70125735813247292</v>
      </c>
      <c r="X572" s="2">
        <f t="shared" si="61"/>
        <v>7.5580869595135158E-2</v>
      </c>
      <c r="Y572" s="2">
        <f t="shared" si="58"/>
        <v>9202.1250830495228</v>
      </c>
      <c r="Z572" s="2"/>
      <c r="AA572" s="2">
        <f t="shared" si="59"/>
        <v>7.8825581009178396E-3</v>
      </c>
    </row>
    <row r="573" spans="1:27" x14ac:dyDescent="0.35">
      <c r="A573" s="2">
        <v>2017</v>
      </c>
      <c r="B573" s="2" t="s">
        <v>32</v>
      </c>
      <c r="C573" s="2" t="s">
        <v>31</v>
      </c>
      <c r="D573" s="2" t="s">
        <v>25</v>
      </c>
      <c r="E573" s="2">
        <v>101700</v>
      </c>
      <c r="F573" s="2">
        <v>7921070</v>
      </c>
      <c r="G573" s="2">
        <f t="shared" si="60"/>
        <v>1.283917450546454E-2</v>
      </c>
      <c r="I573" s="2">
        <v>2017</v>
      </c>
      <c r="J573" s="2" t="s">
        <v>32</v>
      </c>
      <c r="K573" s="2" t="s">
        <v>31</v>
      </c>
      <c r="L573" s="2" t="s">
        <v>25</v>
      </c>
      <c r="M573" s="2" t="s">
        <v>23</v>
      </c>
      <c r="N573" s="2">
        <v>8246</v>
      </c>
      <c r="O573" s="2">
        <v>7921070</v>
      </c>
      <c r="P573" s="2">
        <f t="shared" si="62"/>
        <v>1.0410209731766036</v>
      </c>
      <c r="R573" s="2">
        <f t="shared" si="56"/>
        <v>93454</v>
      </c>
      <c r="S573" s="2">
        <v>0.31</v>
      </c>
      <c r="T573" s="2">
        <v>0.12</v>
      </c>
      <c r="U573" s="2">
        <v>0.111</v>
      </c>
      <c r="W573" s="2">
        <f t="shared" si="57"/>
        <v>0.70221541353383454</v>
      </c>
      <c r="X573" s="2">
        <f t="shared" si="61"/>
        <v>7.7938475281819505E-2</v>
      </c>
      <c r="Y573" s="2">
        <f t="shared" si="58"/>
        <v>13074.130568987159</v>
      </c>
      <c r="Z573" s="2"/>
      <c r="AA573" s="2">
        <f t="shared" si="59"/>
        <v>1.1188623434840601E-2</v>
      </c>
    </row>
    <row r="574" spans="1:27" x14ac:dyDescent="0.35">
      <c r="A574" s="2">
        <v>2017</v>
      </c>
      <c r="B574" s="2" t="s">
        <v>32</v>
      </c>
      <c r="C574" s="2" t="s">
        <v>31</v>
      </c>
      <c r="D574" s="2" t="s">
        <v>26</v>
      </c>
      <c r="E574" s="2">
        <v>118799</v>
      </c>
      <c r="F574" s="2">
        <v>6688020</v>
      </c>
      <c r="G574" s="2">
        <f t="shared" si="60"/>
        <v>1.7762955254320412E-2</v>
      </c>
      <c r="I574" s="2">
        <v>2017</v>
      </c>
      <c r="J574" s="2" t="s">
        <v>32</v>
      </c>
      <c r="K574" s="2" t="s">
        <v>31</v>
      </c>
      <c r="L574" s="2" t="s">
        <v>26</v>
      </c>
      <c r="M574" s="2" t="s">
        <v>23</v>
      </c>
      <c r="N574" s="2">
        <v>10538</v>
      </c>
      <c r="O574" s="2">
        <v>6688020</v>
      </c>
      <c r="P574" s="2">
        <f t="shared" si="62"/>
        <v>1.5756531828553144</v>
      </c>
      <c r="R574" s="2">
        <f t="shared" si="56"/>
        <v>108261</v>
      </c>
      <c r="S574" s="2">
        <v>0.43</v>
      </c>
      <c r="T574" s="2">
        <v>0.22</v>
      </c>
      <c r="U574" s="2">
        <v>7.2999999999999995E-2</v>
      </c>
      <c r="W574" s="2">
        <f t="shared" si="57"/>
        <v>0.72709730499145953</v>
      </c>
      <c r="X574" s="2">
        <f t="shared" si="61"/>
        <v>8.0230958541648453E-2</v>
      </c>
      <c r="Y574" s="2">
        <f t="shared" si="58"/>
        <v>16348.035202677404</v>
      </c>
      <c r="Z574" s="2"/>
      <c r="AA574" s="2">
        <f t="shared" si="59"/>
        <v>1.5318579310068241E-2</v>
      </c>
    </row>
    <row r="575" spans="1:27" x14ac:dyDescent="0.35">
      <c r="A575" s="2">
        <v>2017</v>
      </c>
      <c r="B575" s="2" t="s">
        <v>32</v>
      </c>
      <c r="C575" s="2" t="s">
        <v>31</v>
      </c>
      <c r="D575" s="2" t="s">
        <v>27</v>
      </c>
      <c r="E575" s="2">
        <v>135484</v>
      </c>
      <c r="F575" s="2">
        <v>5125212</v>
      </c>
      <c r="G575" s="2">
        <f t="shared" si="60"/>
        <v>2.6434808940586262E-2</v>
      </c>
      <c r="I575" s="2">
        <v>2017</v>
      </c>
      <c r="J575" s="2" t="s">
        <v>32</v>
      </c>
      <c r="K575" s="2" t="s">
        <v>31</v>
      </c>
      <c r="L575" s="2" t="s">
        <v>27</v>
      </c>
      <c r="M575" s="2" t="s">
        <v>23</v>
      </c>
      <c r="N575" s="2">
        <v>12081</v>
      </c>
      <c r="O575" s="2">
        <v>5125212</v>
      </c>
      <c r="P575" s="2">
        <f t="shared" si="62"/>
        <v>2.3571707863011326</v>
      </c>
      <c r="R575" s="2">
        <f t="shared" si="56"/>
        <v>123403</v>
      </c>
      <c r="S575" s="2">
        <v>0.63</v>
      </c>
      <c r="T575" s="2">
        <v>0.35</v>
      </c>
      <c r="U575" s="2">
        <v>4.5999999999999999E-2</v>
      </c>
      <c r="W575" s="2">
        <f t="shared" si="57"/>
        <v>0.73273043953315131</v>
      </c>
      <c r="X575" s="2">
        <f t="shared" si="61"/>
        <v>7.6375667130888683E-2</v>
      </c>
      <c r="Y575" s="2">
        <f t="shared" si="58"/>
        <v>18277.102890953058</v>
      </c>
      <c r="Z575" s="2"/>
      <c r="AA575" s="2">
        <f t="shared" si="59"/>
        <v>2.2868692477315464E-2</v>
      </c>
    </row>
    <row r="576" spans="1:27" x14ac:dyDescent="0.35">
      <c r="A576" s="2">
        <v>2017</v>
      </c>
      <c r="B576" s="2" t="s">
        <v>32</v>
      </c>
      <c r="C576" s="2" t="s">
        <v>31</v>
      </c>
      <c r="D576" s="2" t="s">
        <v>28</v>
      </c>
      <c r="E576" s="2">
        <v>141543</v>
      </c>
      <c r="F576" s="2">
        <v>3365644</v>
      </c>
      <c r="G576" s="2">
        <f t="shared" si="60"/>
        <v>4.2055250050213273E-2</v>
      </c>
      <c r="I576" s="2">
        <v>2017</v>
      </c>
      <c r="J576" s="2" t="s">
        <v>32</v>
      </c>
      <c r="K576" s="2" t="s">
        <v>31</v>
      </c>
      <c r="L576" s="2" t="s">
        <v>28</v>
      </c>
      <c r="M576" s="2" t="s">
        <v>23</v>
      </c>
      <c r="N576" s="2">
        <v>11045</v>
      </c>
      <c r="O576" s="2">
        <v>3365644</v>
      </c>
      <c r="P576" s="2">
        <f t="shared" si="62"/>
        <v>3.2816899232360877</v>
      </c>
      <c r="R576" s="2">
        <f t="shared" si="56"/>
        <v>130498</v>
      </c>
      <c r="S576" s="2">
        <v>0.77</v>
      </c>
      <c r="T576" s="2">
        <v>0.52</v>
      </c>
      <c r="U576" s="2">
        <v>2.7E-2</v>
      </c>
      <c r="W576" s="2">
        <f t="shared" si="57"/>
        <v>0.76536479130828428</v>
      </c>
      <c r="X576" s="2">
        <f t="shared" si="61"/>
        <v>6.556725900273816E-2</v>
      </c>
      <c r="Y576" s="2">
        <f t="shared" si="58"/>
        <v>17009.850285339322</v>
      </c>
      <c r="Z576" s="2"/>
      <c r="AA576" s="2">
        <f t="shared" si="59"/>
        <v>3.7001284067673432E-2</v>
      </c>
    </row>
    <row r="577" spans="1:27" x14ac:dyDescent="0.35">
      <c r="A577" s="2">
        <v>2017</v>
      </c>
      <c r="B577" s="2" t="s">
        <v>32</v>
      </c>
      <c r="C577" s="2" t="s">
        <v>31</v>
      </c>
      <c r="D577" s="2" t="s">
        <v>29</v>
      </c>
      <c r="E577" s="2">
        <v>152837</v>
      </c>
      <c r="F577" s="2">
        <v>2184161</v>
      </c>
      <c r="G577" s="2">
        <f t="shared" si="60"/>
        <v>6.9975152930576087E-2</v>
      </c>
      <c r="I577" s="2">
        <v>2017</v>
      </c>
      <c r="J577" s="2" t="s">
        <v>32</v>
      </c>
      <c r="K577" s="2" t="s">
        <v>31</v>
      </c>
      <c r="L577" s="2" t="s">
        <v>29</v>
      </c>
      <c r="M577" s="2" t="s">
        <v>23</v>
      </c>
      <c r="N577" s="2">
        <v>8470</v>
      </c>
      <c r="O577" s="2">
        <v>2184161</v>
      </c>
      <c r="P577" s="2">
        <f t="shared" si="62"/>
        <v>3.8779192559522855</v>
      </c>
      <c r="R577" s="2">
        <f t="shared" si="56"/>
        <v>144367</v>
      </c>
      <c r="S577" s="2">
        <v>1</v>
      </c>
      <c r="T577" s="2">
        <v>0.89</v>
      </c>
      <c r="U577" s="2">
        <v>1.6E-2</v>
      </c>
      <c r="W577" s="2">
        <f t="shared" si="57"/>
        <v>0.74212975206611564</v>
      </c>
      <c r="X577" s="2">
        <f t="shared" si="61"/>
        <v>4.5002644958444693E-2</v>
      </c>
      <c r="Y577" s="2">
        <f t="shared" si="58"/>
        <v>12782.735844715786</v>
      </c>
      <c r="Z577" s="2">
        <f>SUM(Y571:Y577)/ SUM(E571:E577)</f>
        <v>0.11571234346227936</v>
      </c>
      <c r="AA577" s="2">
        <f t="shared" si="59"/>
        <v>6.4122683334829345E-2</v>
      </c>
    </row>
    <row r="578" spans="1:27" x14ac:dyDescent="0.35">
      <c r="A578" s="2">
        <v>2017</v>
      </c>
      <c r="B578" s="2" t="s">
        <v>32</v>
      </c>
      <c r="C578" s="2" t="s">
        <v>31</v>
      </c>
      <c r="D578" s="2" t="s">
        <v>30</v>
      </c>
      <c r="E578" s="2">
        <v>304862</v>
      </c>
      <c r="F578" s="2">
        <v>2012338</v>
      </c>
      <c r="G578" s="2">
        <f t="shared" si="60"/>
        <v>0.1514964185936955</v>
      </c>
      <c r="I578" s="2">
        <v>2017</v>
      </c>
      <c r="J578" s="2" t="s">
        <v>32</v>
      </c>
      <c r="K578" s="2" t="s">
        <v>31</v>
      </c>
      <c r="L578" s="2" t="s">
        <v>30</v>
      </c>
      <c r="M578" s="2" t="s">
        <v>23</v>
      </c>
      <c r="N578" s="2">
        <v>8253</v>
      </c>
      <c r="O578" s="2">
        <v>2012338</v>
      </c>
      <c r="P578" s="2">
        <f t="shared" si="62"/>
        <v>4.1011996990565196</v>
      </c>
      <c r="R578" s="2">
        <f t="shared" si="56"/>
        <v>296609</v>
      </c>
      <c r="S578" s="2">
        <v>1.24</v>
      </c>
      <c r="T578" s="2">
        <v>0.87</v>
      </c>
      <c r="U578" s="2">
        <v>1.6E-2</v>
      </c>
      <c r="W578" s="2">
        <f t="shared" si="57"/>
        <v>0.69764944626196523</v>
      </c>
      <c r="X578" s="2">
        <f t="shared" si="61"/>
        <v>4.4747136662277663E-2</v>
      </c>
      <c r="Y578" s="2">
        <f t="shared" si="58"/>
        <v>19030.104338261513</v>
      </c>
      <c r="Z578" s="2">
        <f>SUM(Y571:Y578)/ SUM(E571:E578)</f>
        <v>0.10071550773842623</v>
      </c>
      <c r="AA578" s="2">
        <f t="shared" si="59"/>
        <v>0.14203970489139423</v>
      </c>
    </row>
    <row r="579" spans="1:27" x14ac:dyDescent="0.35">
      <c r="A579" s="2">
        <v>2018</v>
      </c>
      <c r="B579" s="2" t="s">
        <v>20</v>
      </c>
      <c r="C579" s="2" t="s">
        <v>21</v>
      </c>
      <c r="D579" s="2" t="s">
        <v>22</v>
      </c>
      <c r="E579" s="2">
        <v>7823</v>
      </c>
      <c r="F579" s="2">
        <v>1485501</v>
      </c>
      <c r="G579" s="2">
        <f t="shared" si="60"/>
        <v>5.2662367780297687E-3</v>
      </c>
      <c r="I579" s="2">
        <v>2018</v>
      </c>
      <c r="J579" s="2" t="s">
        <v>20</v>
      </c>
      <c r="K579" s="2" t="s">
        <v>21</v>
      </c>
      <c r="L579" s="2" t="s">
        <v>22</v>
      </c>
      <c r="M579" s="2" t="s">
        <v>23</v>
      </c>
      <c r="N579" s="2">
        <v>290</v>
      </c>
      <c r="O579" s="2">
        <v>1485501</v>
      </c>
      <c r="P579" s="2">
        <f t="shared" si="62"/>
        <v>0.19522033307281517</v>
      </c>
      <c r="R579" s="2">
        <f t="shared" ref="R579:R642" si="63">E579-N579</f>
        <v>7533</v>
      </c>
      <c r="S579" s="2">
        <v>0.11</v>
      </c>
      <c r="T579" s="2">
        <v>0.06</v>
      </c>
      <c r="U579" s="2">
        <v>0.20699999999999999</v>
      </c>
      <c r="W579" s="2">
        <f t="shared" ref="W579:W642" si="64">(P579-S579)/(P579)</f>
        <v>0.43653410344827587</v>
      </c>
      <c r="X579" s="2">
        <f t="shared" si="61"/>
        <v>1.7485924316647482E-2</v>
      </c>
      <c r="Y579" s="2">
        <f t="shared" ref="Y579:Y642" si="65">N579*W579+R579*X579</f>
        <v>258.31635787730551</v>
      </c>
      <c r="Z579" s="2"/>
      <c r="AA579" s="2">
        <f t="shared" ref="AA579:AA642" si="66">(E579-Y579)/F579</f>
        <v>5.092345035191962E-3</v>
      </c>
    </row>
    <row r="580" spans="1:27" x14ac:dyDescent="0.35">
      <c r="A580" s="2">
        <v>2018</v>
      </c>
      <c r="B580" s="2" t="s">
        <v>20</v>
      </c>
      <c r="C580" s="2" t="s">
        <v>21</v>
      </c>
      <c r="D580" s="2" t="s">
        <v>24</v>
      </c>
      <c r="E580" s="2">
        <v>11962</v>
      </c>
      <c r="F580" s="2">
        <v>1494625</v>
      </c>
      <c r="G580" s="2">
        <f t="shared" ref="G580:G642" si="67">E580/F580</f>
        <v>8.0033453207326247E-3</v>
      </c>
      <c r="I580" s="2">
        <v>2018</v>
      </c>
      <c r="J580" s="2" t="s">
        <v>20</v>
      </c>
      <c r="K580" s="2" t="s">
        <v>21</v>
      </c>
      <c r="L580" s="2" t="s">
        <v>24</v>
      </c>
      <c r="M580" s="2" t="s">
        <v>23</v>
      </c>
      <c r="N580" s="2">
        <v>703</v>
      </c>
      <c r="O580" s="2">
        <v>1494625</v>
      </c>
      <c r="P580" s="2">
        <f t="shared" si="62"/>
        <v>0.47035209500710878</v>
      </c>
      <c r="R580" s="2">
        <f t="shared" si="63"/>
        <v>11259</v>
      </c>
      <c r="S580" s="2">
        <v>0.13</v>
      </c>
      <c r="T580" s="2">
        <v>7.0000000000000007E-2</v>
      </c>
      <c r="U580" s="2">
        <v>0.17499999999999999</v>
      </c>
      <c r="W580" s="2">
        <f t="shared" si="64"/>
        <v>0.72361130867709811</v>
      </c>
      <c r="X580" s="2">
        <f t="shared" ref="X580:X642" si="68">(EXP(U580*P580)-EXP(U580*S580))/(EXP(U580*VALUE(P580)))</f>
        <v>5.7822521994863839E-2</v>
      </c>
      <c r="Y580" s="2">
        <f t="shared" si="65"/>
        <v>1159.7225251401719</v>
      </c>
      <c r="Z580" s="2"/>
      <c r="AA580" s="2">
        <f t="shared" si="66"/>
        <v>7.2274165592438426E-3</v>
      </c>
    </row>
    <row r="581" spans="1:27" x14ac:dyDescent="0.35">
      <c r="A581" s="2">
        <v>2018</v>
      </c>
      <c r="B581" s="2" t="s">
        <v>20</v>
      </c>
      <c r="C581" s="2" t="s">
        <v>21</v>
      </c>
      <c r="D581" s="2" t="s">
        <v>25</v>
      </c>
      <c r="E581" s="2">
        <v>15505</v>
      </c>
      <c r="F581" s="2">
        <v>1326621</v>
      </c>
      <c r="G581" s="2">
        <f t="shared" si="67"/>
        <v>1.1687588241102772E-2</v>
      </c>
      <c r="I581" s="2">
        <v>2018</v>
      </c>
      <c r="J581" s="2" t="s">
        <v>20</v>
      </c>
      <c r="K581" s="2" t="s">
        <v>21</v>
      </c>
      <c r="L581" s="2" t="s">
        <v>25</v>
      </c>
      <c r="M581" s="2" t="s">
        <v>23</v>
      </c>
      <c r="N581" s="2">
        <v>960</v>
      </c>
      <c r="O581" s="2">
        <v>1326621</v>
      </c>
      <c r="P581" s="2">
        <f t="shared" ref="P581:P642" si="69">N581/O581*1000</f>
        <v>0.72364299977160018</v>
      </c>
      <c r="R581" s="2">
        <f t="shared" si="63"/>
        <v>14545</v>
      </c>
      <c r="S581" s="2">
        <v>0.2</v>
      </c>
      <c r="T581" s="2">
        <v>0.12</v>
      </c>
      <c r="U581" s="2">
        <v>8.6999999999999994E-2</v>
      </c>
      <c r="W581" s="2">
        <f t="shared" si="64"/>
        <v>0.72362062499999991</v>
      </c>
      <c r="X581" s="2">
        <f t="shared" si="68"/>
        <v>4.4534804101749211E-2</v>
      </c>
      <c r="Y581" s="2">
        <f t="shared" si="65"/>
        <v>1342.4345256599422</v>
      </c>
      <c r="Z581" s="2"/>
      <c r="AA581" s="2">
        <f t="shared" si="66"/>
        <v>1.0675668087826181E-2</v>
      </c>
    </row>
    <row r="582" spans="1:27" x14ac:dyDescent="0.35">
      <c r="A582" s="2">
        <v>2018</v>
      </c>
      <c r="B582" s="2" t="s">
        <v>20</v>
      </c>
      <c r="C582" s="2" t="s">
        <v>21</v>
      </c>
      <c r="D582" s="2" t="s">
        <v>26</v>
      </c>
      <c r="E582" s="2">
        <v>16820</v>
      </c>
      <c r="F582" s="2">
        <v>1046769</v>
      </c>
      <c r="G582" s="2">
        <f t="shared" si="67"/>
        <v>1.6068492666481336E-2</v>
      </c>
      <c r="I582" s="2">
        <v>2018</v>
      </c>
      <c r="J582" s="2" t="s">
        <v>20</v>
      </c>
      <c r="K582" s="2" t="s">
        <v>21</v>
      </c>
      <c r="L582" s="2" t="s">
        <v>26</v>
      </c>
      <c r="M582" s="2" t="s">
        <v>23</v>
      </c>
      <c r="N582" s="2">
        <v>1059</v>
      </c>
      <c r="O582" s="2">
        <v>1046769</v>
      </c>
      <c r="P582" s="2">
        <f t="shared" si="69"/>
        <v>1.0116845263854777</v>
      </c>
      <c r="R582" s="2">
        <f t="shared" si="63"/>
        <v>15761</v>
      </c>
      <c r="S582" s="2">
        <v>0.25</v>
      </c>
      <c r="T582" s="2">
        <v>0.17</v>
      </c>
      <c r="U582" s="2">
        <v>8.5000000000000006E-2</v>
      </c>
      <c r="W582" s="2">
        <f t="shared" si="64"/>
        <v>0.75288739376770542</v>
      </c>
      <c r="X582" s="2">
        <f t="shared" si="68"/>
        <v>6.2691852496588388E-2</v>
      </c>
      <c r="Y582" s="2">
        <f t="shared" si="65"/>
        <v>1785.3940371987296</v>
      </c>
      <c r="Z582" s="2"/>
      <c r="AA582" s="2">
        <f t="shared" si="66"/>
        <v>1.4362868945107535E-2</v>
      </c>
    </row>
    <row r="583" spans="1:27" x14ac:dyDescent="0.35">
      <c r="A583" s="2">
        <v>2018</v>
      </c>
      <c r="B583" s="2" t="s">
        <v>20</v>
      </c>
      <c r="C583" s="2" t="s">
        <v>21</v>
      </c>
      <c r="D583" s="2" t="s">
        <v>27</v>
      </c>
      <c r="E583" s="2">
        <v>16762</v>
      </c>
      <c r="F583" s="2">
        <v>735599</v>
      </c>
      <c r="G583" s="2">
        <f t="shared" si="67"/>
        <v>2.2786871651538407E-2</v>
      </c>
      <c r="I583" s="2">
        <v>2018</v>
      </c>
      <c r="J583" s="2" t="s">
        <v>20</v>
      </c>
      <c r="K583" s="2" t="s">
        <v>21</v>
      </c>
      <c r="L583" s="2" t="s">
        <v>27</v>
      </c>
      <c r="M583" s="2" t="s">
        <v>23</v>
      </c>
      <c r="N583" s="2">
        <v>1085</v>
      </c>
      <c r="O583" s="2">
        <v>735599</v>
      </c>
      <c r="P583" s="2">
        <f t="shared" si="69"/>
        <v>1.4749884108053437</v>
      </c>
      <c r="R583" s="2">
        <f t="shared" si="63"/>
        <v>15677</v>
      </c>
      <c r="S583" s="2">
        <v>0.34</v>
      </c>
      <c r="T583" s="2">
        <v>0.31</v>
      </c>
      <c r="U583" s="2">
        <v>6.9000000000000006E-2</v>
      </c>
      <c r="W583" s="2">
        <f t="shared" si="64"/>
        <v>0.76948971428571422</v>
      </c>
      <c r="X583" s="2">
        <f t="shared" si="68"/>
        <v>7.5326151946597947E-2</v>
      </c>
      <c r="Y583" s="2">
        <f t="shared" si="65"/>
        <v>2015.784424066816</v>
      </c>
      <c r="Z583" s="2"/>
      <c r="AA583" s="2">
        <f t="shared" si="66"/>
        <v>2.0046541085473449E-2</v>
      </c>
    </row>
    <row r="584" spans="1:27" x14ac:dyDescent="0.35">
      <c r="A584" s="2">
        <v>2018</v>
      </c>
      <c r="B584" s="2" t="s">
        <v>20</v>
      </c>
      <c r="C584" s="2" t="s">
        <v>21</v>
      </c>
      <c r="D584" s="2" t="s">
        <v>28</v>
      </c>
      <c r="E584" s="2">
        <v>17157</v>
      </c>
      <c r="F584" s="2">
        <v>504658</v>
      </c>
      <c r="G584" s="2">
        <f t="shared" si="67"/>
        <v>3.3997281327156216E-2</v>
      </c>
      <c r="I584" s="2">
        <v>2018</v>
      </c>
      <c r="J584" s="2" t="s">
        <v>20</v>
      </c>
      <c r="K584" s="2" t="s">
        <v>21</v>
      </c>
      <c r="L584" s="2" t="s">
        <v>28</v>
      </c>
      <c r="M584" s="2" t="s">
        <v>23</v>
      </c>
      <c r="N584" s="2">
        <v>940</v>
      </c>
      <c r="O584" s="2">
        <v>504658</v>
      </c>
      <c r="P584" s="2">
        <f t="shared" si="69"/>
        <v>1.8626475751895344</v>
      </c>
      <c r="R584" s="2">
        <f t="shared" si="63"/>
        <v>16217</v>
      </c>
      <c r="S584" s="2">
        <v>0.43</v>
      </c>
      <c r="T584" s="2">
        <v>0.33</v>
      </c>
      <c r="U584" s="2">
        <v>5.6000000000000001E-2</v>
      </c>
      <c r="W584" s="2">
        <f t="shared" si="64"/>
        <v>0.7691458085106383</v>
      </c>
      <c r="X584" s="2">
        <f t="shared" si="68"/>
        <v>7.7094343990025876E-2</v>
      </c>
      <c r="Y584" s="2">
        <f t="shared" si="65"/>
        <v>1973.2360364862498</v>
      </c>
      <c r="Z584" s="2"/>
      <c r="AA584" s="2">
        <f t="shared" si="66"/>
        <v>3.0087235243499062E-2</v>
      </c>
    </row>
    <row r="585" spans="1:27" x14ac:dyDescent="0.35">
      <c r="A585" s="2">
        <v>2018</v>
      </c>
      <c r="B585" s="2" t="s">
        <v>20</v>
      </c>
      <c r="C585" s="2" t="s">
        <v>21</v>
      </c>
      <c r="D585" s="2" t="s">
        <v>29</v>
      </c>
      <c r="E585" s="2">
        <v>18261</v>
      </c>
      <c r="F585" s="2">
        <v>342065</v>
      </c>
      <c r="G585" s="2">
        <f t="shared" si="67"/>
        <v>5.3384590647976259E-2</v>
      </c>
      <c r="I585" s="2">
        <v>2018</v>
      </c>
      <c r="J585" s="2" t="s">
        <v>20</v>
      </c>
      <c r="K585" s="2" t="s">
        <v>21</v>
      </c>
      <c r="L585" s="2" t="s">
        <v>29</v>
      </c>
      <c r="M585" s="2" t="s">
        <v>23</v>
      </c>
      <c r="N585" s="2">
        <v>703</v>
      </c>
      <c r="O585" s="2">
        <v>342065</v>
      </c>
      <c r="P585" s="2">
        <f t="shared" si="69"/>
        <v>2.055164954029205</v>
      </c>
      <c r="R585" s="2">
        <f t="shared" si="63"/>
        <v>17558</v>
      </c>
      <c r="S585" s="2">
        <v>0.85</v>
      </c>
      <c r="T585" s="2">
        <v>0.57999999999999996</v>
      </c>
      <c r="U585" s="2">
        <v>3.9E-2</v>
      </c>
      <c r="W585" s="2">
        <f t="shared" si="64"/>
        <v>0.58640789473684207</v>
      </c>
      <c r="X585" s="2">
        <f t="shared" si="68"/>
        <v>4.5913969813518356E-2</v>
      </c>
      <c r="Y585" s="2">
        <f t="shared" si="65"/>
        <v>1218.4022319857554</v>
      </c>
      <c r="Z585" s="2">
        <f>SUM(Y579:Y585)/ SUM(E579:E585)</f>
        <v>9.3520856634528443E-2</v>
      </c>
      <c r="AA585" s="2">
        <f t="shared" si="66"/>
        <v>4.9822687992089942E-2</v>
      </c>
    </row>
    <row r="586" spans="1:27" x14ac:dyDescent="0.35">
      <c r="A586" s="2">
        <v>2018</v>
      </c>
      <c r="B586" s="2" t="s">
        <v>20</v>
      </c>
      <c r="C586" s="2" t="s">
        <v>21</v>
      </c>
      <c r="D586" s="2" t="s">
        <v>30</v>
      </c>
      <c r="E586" s="2">
        <v>41581</v>
      </c>
      <c r="F586" s="2">
        <v>366329</v>
      </c>
      <c r="G586" s="2">
        <f t="shared" si="67"/>
        <v>0.11350725713770954</v>
      </c>
      <c r="I586" s="2">
        <v>2018</v>
      </c>
      <c r="J586" s="2" t="s">
        <v>20</v>
      </c>
      <c r="K586" s="2" t="s">
        <v>21</v>
      </c>
      <c r="L586" s="2" t="s">
        <v>30</v>
      </c>
      <c r="M586" s="2" t="s">
        <v>23</v>
      </c>
      <c r="N586" s="2">
        <v>754</v>
      </c>
      <c r="O586" s="2">
        <v>366329</v>
      </c>
      <c r="P586" s="2">
        <f t="shared" si="69"/>
        <v>2.0582591058856927</v>
      </c>
      <c r="R586" s="2">
        <f t="shared" si="63"/>
        <v>40827</v>
      </c>
      <c r="S586" s="2">
        <v>0.89</v>
      </c>
      <c r="T586" s="2">
        <v>0.61</v>
      </c>
      <c r="U586" s="2">
        <v>3.9E-2</v>
      </c>
      <c r="W586" s="2">
        <f t="shared" si="64"/>
        <v>0.56759574270557023</v>
      </c>
      <c r="X586" s="2">
        <f t="shared" si="68"/>
        <v>4.4539738254039334E-2</v>
      </c>
      <c r="Y586" s="2">
        <f t="shared" si="65"/>
        <v>2246.3910836976638</v>
      </c>
      <c r="Z586" s="2">
        <f>SUM(Y579:Y586)/ SUM(E579:E586)</f>
        <v>8.2262281208140303E-2</v>
      </c>
      <c r="AA586" s="2">
        <f t="shared" si="66"/>
        <v>0.10737508883081147</v>
      </c>
    </row>
    <row r="587" spans="1:27" x14ac:dyDescent="0.35">
      <c r="A587" s="2">
        <v>2018</v>
      </c>
      <c r="B587" s="2" t="s">
        <v>20</v>
      </c>
      <c r="C587" s="2" t="s">
        <v>31</v>
      </c>
      <c r="D587" s="2" t="s">
        <v>22</v>
      </c>
      <c r="E587" s="2">
        <v>29497</v>
      </c>
      <c r="F587" s="2">
        <v>8282823</v>
      </c>
      <c r="G587" s="2">
        <f t="shared" si="67"/>
        <v>3.5612254420986662E-3</v>
      </c>
      <c r="I587" s="2">
        <v>2018</v>
      </c>
      <c r="J587" s="2" t="s">
        <v>20</v>
      </c>
      <c r="K587" s="2" t="s">
        <v>31</v>
      </c>
      <c r="L587" s="2" t="s">
        <v>22</v>
      </c>
      <c r="M587" s="2" t="s">
        <v>23</v>
      </c>
      <c r="N587" s="2">
        <v>1853</v>
      </c>
      <c r="O587" s="2">
        <v>8282823</v>
      </c>
      <c r="P587" s="2">
        <f t="shared" si="69"/>
        <v>0.22371599634569034</v>
      </c>
      <c r="R587" s="2">
        <f t="shared" si="63"/>
        <v>27644</v>
      </c>
      <c r="S587" s="2">
        <v>0.11</v>
      </c>
      <c r="T587" s="2">
        <v>0.06</v>
      </c>
      <c r="U587" s="2">
        <v>0.20699999999999999</v>
      </c>
      <c r="W587" s="2">
        <f t="shared" si="64"/>
        <v>0.50830516459794928</v>
      </c>
      <c r="X587" s="2">
        <f t="shared" si="68"/>
        <v>2.3264325102482199E-2</v>
      </c>
      <c r="Y587" s="2">
        <f t="shared" si="65"/>
        <v>1585.008473133018</v>
      </c>
      <c r="Z587" s="2"/>
      <c r="AA587" s="2">
        <f t="shared" si="66"/>
        <v>3.3698645409743736E-3</v>
      </c>
    </row>
    <row r="588" spans="1:27" x14ac:dyDescent="0.35">
      <c r="A588" s="2">
        <v>2018</v>
      </c>
      <c r="B588" s="2" t="s">
        <v>20</v>
      </c>
      <c r="C588" s="2" t="s">
        <v>31</v>
      </c>
      <c r="D588" s="2" t="s">
        <v>24</v>
      </c>
      <c r="E588" s="2">
        <v>48430</v>
      </c>
      <c r="F588" s="2">
        <v>8987592</v>
      </c>
      <c r="G588" s="2">
        <f t="shared" si="67"/>
        <v>5.3885401117451702E-3</v>
      </c>
      <c r="I588" s="2">
        <v>2018</v>
      </c>
      <c r="J588" s="2" t="s">
        <v>20</v>
      </c>
      <c r="K588" s="2" t="s">
        <v>31</v>
      </c>
      <c r="L588" s="2" t="s">
        <v>24</v>
      </c>
      <c r="M588" s="2" t="s">
        <v>23</v>
      </c>
      <c r="N588" s="2">
        <v>4293</v>
      </c>
      <c r="O588" s="2">
        <v>8987592</v>
      </c>
      <c r="P588" s="2">
        <f t="shared" si="69"/>
        <v>0.47765853189597396</v>
      </c>
      <c r="R588" s="2">
        <f t="shared" si="63"/>
        <v>44137</v>
      </c>
      <c r="S588" s="2">
        <v>0.13</v>
      </c>
      <c r="T588" s="2">
        <v>7.0000000000000007E-2</v>
      </c>
      <c r="U588" s="2">
        <v>0.17499999999999999</v>
      </c>
      <c r="W588" s="2">
        <f t="shared" si="64"/>
        <v>0.72783904961565338</v>
      </c>
      <c r="X588" s="2">
        <f t="shared" si="68"/>
        <v>5.9026445196015201E-2</v>
      </c>
      <c r="Y588" s="2">
        <f t="shared" si="65"/>
        <v>5729.8632516165226</v>
      </c>
      <c r="Z588" s="2"/>
      <c r="AA588" s="2">
        <f t="shared" si="66"/>
        <v>4.7510096974121077E-3</v>
      </c>
    </row>
    <row r="589" spans="1:27" x14ac:dyDescent="0.35">
      <c r="A589" s="2">
        <v>2018</v>
      </c>
      <c r="B589" s="2" t="s">
        <v>20</v>
      </c>
      <c r="C589" s="2" t="s">
        <v>31</v>
      </c>
      <c r="D589" s="2" t="s">
        <v>25</v>
      </c>
      <c r="E589" s="2">
        <v>65453</v>
      </c>
      <c r="F589" s="2">
        <v>8565596</v>
      </c>
      <c r="G589" s="2">
        <f t="shared" si="67"/>
        <v>7.6413830397791347E-3</v>
      </c>
      <c r="I589" s="2">
        <v>2018</v>
      </c>
      <c r="J589" s="2" t="s">
        <v>20</v>
      </c>
      <c r="K589" s="2" t="s">
        <v>31</v>
      </c>
      <c r="L589" s="2" t="s">
        <v>25</v>
      </c>
      <c r="M589" s="2" t="s">
        <v>23</v>
      </c>
      <c r="N589" s="2">
        <v>6503</v>
      </c>
      <c r="O589" s="2">
        <v>8565596</v>
      </c>
      <c r="P589" s="2">
        <f t="shared" si="69"/>
        <v>0.75919994358828036</v>
      </c>
      <c r="R589" s="2">
        <f t="shared" si="63"/>
        <v>58950</v>
      </c>
      <c r="S589" s="2">
        <v>0.2</v>
      </c>
      <c r="T589" s="2">
        <v>0.12</v>
      </c>
      <c r="U589" s="2">
        <v>8.6999999999999994E-2</v>
      </c>
      <c r="W589" s="2">
        <f t="shared" si="64"/>
        <v>0.73656478548362303</v>
      </c>
      <c r="X589" s="2">
        <f t="shared" si="68"/>
        <v>4.7485924909138957E-2</v>
      </c>
      <c r="Y589" s="2">
        <f t="shared" si="65"/>
        <v>7589.1760733937426</v>
      </c>
      <c r="Z589" s="2"/>
      <c r="AA589" s="2">
        <f t="shared" si="66"/>
        <v>6.7553762664741904E-3</v>
      </c>
    </row>
    <row r="590" spans="1:27" x14ac:dyDescent="0.35">
      <c r="A590" s="2">
        <v>2018</v>
      </c>
      <c r="B590" s="2" t="s">
        <v>20</v>
      </c>
      <c r="C590" s="2" t="s">
        <v>31</v>
      </c>
      <c r="D590" s="2" t="s">
        <v>26</v>
      </c>
      <c r="E590" s="2">
        <v>82264</v>
      </c>
      <c r="F590" s="2">
        <v>7420270</v>
      </c>
      <c r="G590" s="2">
        <f t="shared" si="67"/>
        <v>1.1086389039751923E-2</v>
      </c>
      <c r="I590" s="2">
        <v>2018</v>
      </c>
      <c r="J590" s="2" t="s">
        <v>20</v>
      </c>
      <c r="K590" s="2" t="s">
        <v>31</v>
      </c>
      <c r="L590" s="2" t="s">
        <v>26</v>
      </c>
      <c r="M590" s="2" t="s">
        <v>23</v>
      </c>
      <c r="N590" s="2">
        <v>7843</v>
      </c>
      <c r="O590" s="2">
        <v>7420270</v>
      </c>
      <c r="P590" s="2">
        <f t="shared" si="69"/>
        <v>1.0569696250945047</v>
      </c>
      <c r="R590" s="2">
        <f t="shared" si="63"/>
        <v>74421</v>
      </c>
      <c r="S590" s="2">
        <v>0.25</v>
      </c>
      <c r="T590" s="2">
        <v>0.17</v>
      </c>
      <c r="U590" s="2">
        <v>8.5000000000000006E-2</v>
      </c>
      <c r="W590" s="2">
        <f t="shared" si="64"/>
        <v>0.76347475455820479</v>
      </c>
      <c r="X590" s="2">
        <f t="shared" si="68"/>
        <v>6.629283535700424E-2</v>
      </c>
      <c r="Y590" s="2">
        <f t="shared" si="65"/>
        <v>10921.511600103611</v>
      </c>
      <c r="Z590" s="2"/>
      <c r="AA590" s="2">
        <f t="shared" si="66"/>
        <v>9.6145407646751925E-3</v>
      </c>
    </row>
    <row r="591" spans="1:27" x14ac:dyDescent="0.35">
      <c r="A591" s="2">
        <v>2018</v>
      </c>
      <c r="B591" s="2" t="s">
        <v>20</v>
      </c>
      <c r="C591" s="2" t="s">
        <v>31</v>
      </c>
      <c r="D591" s="2" t="s">
        <v>27</v>
      </c>
      <c r="E591" s="2">
        <v>107233</v>
      </c>
      <c r="F591" s="2">
        <v>6037363</v>
      </c>
      <c r="G591" s="2">
        <f t="shared" si="67"/>
        <v>1.7761562456986603E-2</v>
      </c>
      <c r="I591" s="2">
        <v>2018</v>
      </c>
      <c r="J591" s="2" t="s">
        <v>20</v>
      </c>
      <c r="K591" s="2" t="s">
        <v>31</v>
      </c>
      <c r="L591" s="2" t="s">
        <v>27</v>
      </c>
      <c r="M591" s="2" t="s">
        <v>23</v>
      </c>
      <c r="N591" s="2">
        <v>9715</v>
      </c>
      <c r="O591" s="2">
        <v>6037363</v>
      </c>
      <c r="P591" s="2">
        <f t="shared" si="69"/>
        <v>1.6091462448091991</v>
      </c>
      <c r="R591" s="2">
        <f t="shared" si="63"/>
        <v>97518</v>
      </c>
      <c r="S591" s="2">
        <v>0.34</v>
      </c>
      <c r="T591" s="2">
        <v>0.31</v>
      </c>
      <c r="U591" s="2">
        <v>6.9000000000000006E-2</v>
      </c>
      <c r="W591" s="2">
        <f t="shared" si="64"/>
        <v>0.7887078311888831</v>
      </c>
      <c r="X591" s="2">
        <f t="shared" si="68"/>
        <v>8.3846260850632653E-2</v>
      </c>
      <c r="Y591" s="2">
        <f t="shared" si="65"/>
        <v>15838.816245631995</v>
      </c>
      <c r="Z591" s="2"/>
      <c r="AA591" s="2">
        <f t="shared" si="66"/>
        <v>1.5138096509083187E-2</v>
      </c>
    </row>
    <row r="592" spans="1:27" x14ac:dyDescent="0.35">
      <c r="A592" s="2">
        <v>2018</v>
      </c>
      <c r="B592" s="2" t="s">
        <v>20</v>
      </c>
      <c r="C592" s="2" t="s">
        <v>31</v>
      </c>
      <c r="D592" s="2" t="s">
        <v>28</v>
      </c>
      <c r="E592" s="2">
        <v>127849</v>
      </c>
      <c r="F592" s="2">
        <v>4337356</v>
      </c>
      <c r="G592" s="2">
        <f t="shared" si="67"/>
        <v>2.9476252352815861E-2</v>
      </c>
      <c r="I592" s="2">
        <v>2018</v>
      </c>
      <c r="J592" s="2" t="s">
        <v>20</v>
      </c>
      <c r="K592" s="2" t="s">
        <v>31</v>
      </c>
      <c r="L592" s="2" t="s">
        <v>28</v>
      </c>
      <c r="M592" s="2" t="s">
        <v>23</v>
      </c>
      <c r="N592" s="2">
        <v>9653</v>
      </c>
      <c r="O592" s="2">
        <v>4337356</v>
      </c>
      <c r="P592" s="2">
        <f t="shared" si="69"/>
        <v>2.2255493899970396</v>
      </c>
      <c r="R592" s="2">
        <f t="shared" si="63"/>
        <v>118196</v>
      </c>
      <c r="S592" s="2">
        <v>0.43</v>
      </c>
      <c r="T592" s="2">
        <v>0.33</v>
      </c>
      <c r="U592" s="2">
        <v>5.6000000000000001E-2</v>
      </c>
      <c r="W592" s="2">
        <f t="shared" si="64"/>
        <v>0.80678928001657513</v>
      </c>
      <c r="X592" s="2">
        <f t="shared" si="68"/>
        <v>9.5660798291637164E-2</v>
      </c>
      <c r="Y592" s="2">
        <f t="shared" si="65"/>
        <v>19094.660634878346</v>
      </c>
      <c r="Z592" s="2"/>
      <c r="AA592" s="2">
        <f t="shared" si="66"/>
        <v>2.5073878963387291E-2</v>
      </c>
    </row>
    <row r="593" spans="1:27" x14ac:dyDescent="0.35">
      <c r="A593" s="2">
        <v>2018</v>
      </c>
      <c r="B593" s="2" t="s">
        <v>20</v>
      </c>
      <c r="C593" s="2" t="s">
        <v>31</v>
      </c>
      <c r="D593" s="2" t="s">
        <v>29</v>
      </c>
      <c r="E593" s="2">
        <v>154040</v>
      </c>
      <c r="F593" s="2">
        <v>3006298</v>
      </c>
      <c r="G593" s="2">
        <f t="shared" si="67"/>
        <v>5.1239098718756426E-2</v>
      </c>
      <c r="I593" s="2">
        <v>2018</v>
      </c>
      <c r="J593" s="2" t="s">
        <v>20</v>
      </c>
      <c r="K593" s="2" t="s">
        <v>31</v>
      </c>
      <c r="L593" s="2" t="s">
        <v>29</v>
      </c>
      <c r="M593" s="2" t="s">
        <v>23</v>
      </c>
      <c r="N593" s="2">
        <v>7694</v>
      </c>
      <c r="O593" s="2">
        <v>3006298</v>
      </c>
      <c r="P593" s="2">
        <f t="shared" si="69"/>
        <v>2.5592938557654632</v>
      </c>
      <c r="R593" s="2">
        <f t="shared" si="63"/>
        <v>146346</v>
      </c>
      <c r="S593" s="2">
        <v>0.85</v>
      </c>
      <c r="T593" s="2">
        <v>0.57999999999999996</v>
      </c>
      <c r="U593" s="2">
        <v>3.9E-2</v>
      </c>
      <c r="W593" s="2">
        <f t="shared" si="64"/>
        <v>0.66787713802963344</v>
      </c>
      <c r="X593" s="2">
        <f t="shared" si="68"/>
        <v>6.4489079944733657E-2</v>
      </c>
      <c r="Y593" s="2">
        <f t="shared" si="65"/>
        <v>14576.365593591991</v>
      </c>
      <c r="Z593" s="2">
        <f>SUM(Y587:Y593)/ SUM(E587:E593)</f>
        <v>0.12254321460905324</v>
      </c>
      <c r="AA593" s="2">
        <f t="shared" si="66"/>
        <v>4.6390489035487502E-2</v>
      </c>
    </row>
    <row r="594" spans="1:27" x14ac:dyDescent="0.35">
      <c r="A594" s="2">
        <v>2018</v>
      </c>
      <c r="B594" s="2" t="s">
        <v>20</v>
      </c>
      <c r="C594" s="2" t="s">
        <v>31</v>
      </c>
      <c r="D594" s="2" t="s">
        <v>30</v>
      </c>
      <c r="E594" s="2">
        <v>485189</v>
      </c>
      <c r="F594" s="2">
        <v>3645647</v>
      </c>
      <c r="G594" s="2">
        <f t="shared" si="67"/>
        <v>0.13308721332591994</v>
      </c>
      <c r="I594" s="2">
        <v>2018</v>
      </c>
      <c r="J594" s="2" t="s">
        <v>20</v>
      </c>
      <c r="K594" s="2" t="s">
        <v>31</v>
      </c>
      <c r="L594" s="2" t="s">
        <v>30</v>
      </c>
      <c r="M594" s="2" t="s">
        <v>23</v>
      </c>
      <c r="N594" s="2">
        <v>8615</v>
      </c>
      <c r="O594" s="2">
        <v>3645647</v>
      </c>
      <c r="P594" s="2">
        <f t="shared" si="69"/>
        <v>2.3630922028380694</v>
      </c>
      <c r="R594" s="2">
        <f t="shared" si="63"/>
        <v>476574</v>
      </c>
      <c r="S594" s="2">
        <v>0.89</v>
      </c>
      <c r="T594" s="2">
        <v>0.61</v>
      </c>
      <c r="U594" s="2">
        <v>3.9E-2</v>
      </c>
      <c r="W594" s="2">
        <f t="shared" si="64"/>
        <v>0.62337483110853154</v>
      </c>
      <c r="X594" s="2">
        <f t="shared" si="68"/>
        <v>5.5831464979172379E-2</v>
      </c>
      <c r="Y594" s="2">
        <f t="shared" si="65"/>
        <v>31978.198760984098</v>
      </c>
      <c r="Z594" s="2">
        <f>SUM(Y587:Y594)/ SUM(E587:E594)</f>
        <v>9.7561809922527123E-2</v>
      </c>
      <c r="AA594" s="2">
        <f t="shared" si="66"/>
        <v>0.12431560193266541</v>
      </c>
    </row>
    <row r="595" spans="1:27" x14ac:dyDescent="0.35">
      <c r="A595" s="2">
        <v>2018</v>
      </c>
      <c r="B595" s="2" t="s">
        <v>32</v>
      </c>
      <c r="C595" s="2" t="s">
        <v>21</v>
      </c>
      <c r="D595" s="2" t="s">
        <v>22</v>
      </c>
      <c r="E595" s="2">
        <v>11065</v>
      </c>
      <c r="F595" s="2">
        <v>1306939</v>
      </c>
      <c r="G595" s="2">
        <f t="shared" si="67"/>
        <v>8.4663477025324063E-3</v>
      </c>
      <c r="I595" s="2">
        <v>2018</v>
      </c>
      <c r="J595" s="2" t="s">
        <v>32</v>
      </c>
      <c r="K595" s="2" t="s">
        <v>21</v>
      </c>
      <c r="L595" s="2" t="s">
        <v>22</v>
      </c>
      <c r="M595" s="2" t="s">
        <v>23</v>
      </c>
      <c r="N595" s="2">
        <v>369</v>
      </c>
      <c r="O595" s="2">
        <v>1306939</v>
      </c>
      <c r="P595" s="2">
        <f t="shared" si="69"/>
        <v>0.28233911452638571</v>
      </c>
      <c r="R595" s="2">
        <f t="shared" si="63"/>
        <v>10696</v>
      </c>
      <c r="S595" s="2">
        <v>0.11</v>
      </c>
      <c r="T595" s="2">
        <v>0.06</v>
      </c>
      <c r="U595" s="2">
        <v>0.29699999999999999</v>
      </c>
      <c r="W595" s="2">
        <f t="shared" si="64"/>
        <v>0.61039758807588085</v>
      </c>
      <c r="X595" s="2">
        <f t="shared" si="68"/>
        <v>4.9896845895447295E-2</v>
      </c>
      <c r="Y595" s="2">
        <f t="shared" si="65"/>
        <v>758.93337369770427</v>
      </c>
      <c r="Z595" s="2"/>
      <c r="AA595" s="2">
        <f t="shared" si="66"/>
        <v>7.8856523726832661E-3</v>
      </c>
    </row>
    <row r="596" spans="1:27" x14ac:dyDescent="0.35">
      <c r="A596" s="2">
        <v>2018</v>
      </c>
      <c r="B596" s="2" t="s">
        <v>32</v>
      </c>
      <c r="C596" s="2" t="s">
        <v>21</v>
      </c>
      <c r="D596" s="2" t="s">
        <v>24</v>
      </c>
      <c r="E596" s="2">
        <v>16916</v>
      </c>
      <c r="F596" s="2">
        <v>1286838</v>
      </c>
      <c r="G596" s="2">
        <f t="shared" si="67"/>
        <v>1.3145399809455425E-2</v>
      </c>
      <c r="I596" s="2">
        <v>2018</v>
      </c>
      <c r="J596" s="2" t="s">
        <v>32</v>
      </c>
      <c r="K596" s="2" t="s">
        <v>21</v>
      </c>
      <c r="L596" s="2" t="s">
        <v>24</v>
      </c>
      <c r="M596" s="2" t="s">
        <v>23</v>
      </c>
      <c r="N596" s="2">
        <v>903</v>
      </c>
      <c r="O596" s="2">
        <v>1286838</v>
      </c>
      <c r="P596" s="2">
        <f t="shared" si="69"/>
        <v>0.7017200300270896</v>
      </c>
      <c r="R596" s="2">
        <f t="shared" si="63"/>
        <v>16013</v>
      </c>
      <c r="S596" s="2">
        <v>0.18</v>
      </c>
      <c r="T596" s="2">
        <v>0.05</v>
      </c>
      <c r="U596" s="2">
        <v>0.186</v>
      </c>
      <c r="W596" s="2">
        <f t="shared" si="64"/>
        <v>0.74348744186046523</v>
      </c>
      <c r="X596" s="2">
        <f t="shared" si="68"/>
        <v>9.2480227847891422E-2</v>
      </c>
      <c r="Y596" s="2">
        <f t="shared" si="65"/>
        <v>2152.2550485282854</v>
      </c>
      <c r="Z596" s="2"/>
      <c r="AA596" s="2">
        <f t="shared" si="66"/>
        <v>1.1472885438160604E-2</v>
      </c>
    </row>
    <row r="597" spans="1:27" x14ac:dyDescent="0.35">
      <c r="A597" s="2">
        <v>2018</v>
      </c>
      <c r="B597" s="2" t="s">
        <v>32</v>
      </c>
      <c r="C597" s="2" t="s">
        <v>21</v>
      </c>
      <c r="D597" s="2" t="s">
        <v>25</v>
      </c>
      <c r="E597" s="2">
        <v>21699</v>
      </c>
      <c r="F597" s="2">
        <v>1094562</v>
      </c>
      <c r="G597" s="2">
        <f t="shared" si="67"/>
        <v>1.9824368103405744E-2</v>
      </c>
      <c r="I597" s="2">
        <v>2018</v>
      </c>
      <c r="J597" s="2" t="s">
        <v>32</v>
      </c>
      <c r="K597" s="2" t="s">
        <v>21</v>
      </c>
      <c r="L597" s="2" t="s">
        <v>25</v>
      </c>
      <c r="M597" s="2" t="s">
        <v>23</v>
      </c>
      <c r="N597" s="2">
        <v>1451</v>
      </c>
      <c r="O597" s="2">
        <v>1094562</v>
      </c>
      <c r="P597" s="2">
        <f t="shared" si="69"/>
        <v>1.3256444130163481</v>
      </c>
      <c r="R597" s="2">
        <f t="shared" si="63"/>
        <v>20248</v>
      </c>
      <c r="S597" s="2">
        <v>0.31</v>
      </c>
      <c r="T597" s="2">
        <v>0.12</v>
      </c>
      <c r="U597" s="2">
        <v>0.111</v>
      </c>
      <c r="W597" s="2">
        <f t="shared" si="64"/>
        <v>0.76615146795313571</v>
      </c>
      <c r="X597" s="2">
        <f t="shared" si="68"/>
        <v>0.10661399033853061</v>
      </c>
      <c r="Y597" s="2">
        <f t="shared" si="65"/>
        <v>3270.4058563745675</v>
      </c>
      <c r="Z597" s="2"/>
      <c r="AA597" s="2">
        <f t="shared" si="66"/>
        <v>1.6836500941587076E-2</v>
      </c>
    </row>
    <row r="598" spans="1:27" x14ac:dyDescent="0.35">
      <c r="A598" s="2">
        <v>2018</v>
      </c>
      <c r="B598" s="2" t="s">
        <v>32</v>
      </c>
      <c r="C598" s="2" t="s">
        <v>21</v>
      </c>
      <c r="D598" s="2" t="s">
        <v>26</v>
      </c>
      <c r="E598" s="2">
        <v>22575</v>
      </c>
      <c r="F598" s="2">
        <v>806352</v>
      </c>
      <c r="G598" s="2">
        <f t="shared" si="67"/>
        <v>2.7996458122507291E-2</v>
      </c>
      <c r="I598" s="2">
        <v>2018</v>
      </c>
      <c r="J598" s="2" t="s">
        <v>32</v>
      </c>
      <c r="K598" s="2" t="s">
        <v>21</v>
      </c>
      <c r="L598" s="2" t="s">
        <v>26</v>
      </c>
      <c r="M598" s="2" t="s">
        <v>23</v>
      </c>
      <c r="N598" s="2">
        <v>1670</v>
      </c>
      <c r="O598" s="2">
        <v>806352</v>
      </c>
      <c r="P598" s="2">
        <f t="shared" si="69"/>
        <v>2.0710558168144928</v>
      </c>
      <c r="R598" s="2">
        <f t="shared" si="63"/>
        <v>20905</v>
      </c>
      <c r="S598" s="2">
        <v>0.43</v>
      </c>
      <c r="T598" s="2">
        <v>0.22</v>
      </c>
      <c r="U598" s="2">
        <v>7.2999999999999995E-2</v>
      </c>
      <c r="W598" s="2">
        <f t="shared" si="64"/>
        <v>0.7923764311377246</v>
      </c>
      <c r="X598" s="2">
        <f t="shared" si="68"/>
        <v>0.11289956636045291</v>
      </c>
      <c r="Y598" s="2">
        <f t="shared" si="65"/>
        <v>3683.4340747652677</v>
      </c>
      <c r="Z598" s="2"/>
      <c r="AA598" s="2">
        <f t="shared" si="66"/>
        <v>2.3428435627659797E-2</v>
      </c>
    </row>
    <row r="599" spans="1:27" x14ac:dyDescent="0.35">
      <c r="A599" s="2">
        <v>2018</v>
      </c>
      <c r="B599" s="2" t="s">
        <v>32</v>
      </c>
      <c r="C599" s="2" t="s">
        <v>21</v>
      </c>
      <c r="D599" s="2" t="s">
        <v>27</v>
      </c>
      <c r="E599" s="2">
        <v>19500</v>
      </c>
      <c r="F599" s="2">
        <v>537443</v>
      </c>
      <c r="G599" s="2">
        <f t="shared" si="67"/>
        <v>3.6282917444268509E-2</v>
      </c>
      <c r="I599" s="2">
        <v>2018</v>
      </c>
      <c r="J599" s="2" t="s">
        <v>32</v>
      </c>
      <c r="K599" s="2" t="s">
        <v>21</v>
      </c>
      <c r="L599" s="2" t="s">
        <v>27</v>
      </c>
      <c r="M599" s="2" t="s">
        <v>23</v>
      </c>
      <c r="N599" s="2">
        <v>1447</v>
      </c>
      <c r="O599" s="2">
        <v>537443</v>
      </c>
      <c r="P599" s="2">
        <f t="shared" si="69"/>
        <v>2.6923785406080269</v>
      </c>
      <c r="R599" s="2">
        <f t="shared" si="63"/>
        <v>18053</v>
      </c>
      <c r="S599" s="2">
        <v>0.63</v>
      </c>
      <c r="T599" s="2">
        <v>0.35</v>
      </c>
      <c r="U599" s="2">
        <v>4.5999999999999999E-2</v>
      </c>
      <c r="W599" s="2">
        <f t="shared" si="64"/>
        <v>0.76600615756738077</v>
      </c>
      <c r="X599" s="2">
        <f t="shared" si="68"/>
        <v>9.0508305374204651E-2</v>
      </c>
      <c r="Y599" s="2">
        <f t="shared" si="65"/>
        <v>2742.3573469205166</v>
      </c>
      <c r="Z599" s="2"/>
      <c r="AA599" s="2">
        <f t="shared" si="66"/>
        <v>3.1180316150883881E-2</v>
      </c>
    </row>
    <row r="600" spans="1:27" x14ac:dyDescent="0.35">
      <c r="A600" s="2">
        <v>2018</v>
      </c>
      <c r="B600" s="2" t="s">
        <v>32</v>
      </c>
      <c r="C600" s="2" t="s">
        <v>21</v>
      </c>
      <c r="D600" s="2" t="s">
        <v>28</v>
      </c>
      <c r="E600" s="2">
        <v>17531</v>
      </c>
      <c r="F600" s="2">
        <v>335169</v>
      </c>
      <c r="G600" s="2">
        <f t="shared" si="67"/>
        <v>5.2304956603981871E-2</v>
      </c>
      <c r="I600" s="2">
        <v>2018</v>
      </c>
      <c r="J600" s="2" t="s">
        <v>32</v>
      </c>
      <c r="K600" s="2" t="s">
        <v>21</v>
      </c>
      <c r="L600" s="2" t="s">
        <v>28</v>
      </c>
      <c r="M600" s="2" t="s">
        <v>23</v>
      </c>
      <c r="N600" s="2">
        <v>1139</v>
      </c>
      <c r="O600" s="2">
        <v>335169</v>
      </c>
      <c r="P600" s="2">
        <f t="shared" si="69"/>
        <v>3.3982856409751498</v>
      </c>
      <c r="R600" s="2">
        <f t="shared" si="63"/>
        <v>16392</v>
      </c>
      <c r="S600" s="2">
        <v>0.77</v>
      </c>
      <c r="T600" s="2">
        <v>0.52</v>
      </c>
      <c r="U600" s="2">
        <v>2.7E-2</v>
      </c>
      <c r="W600" s="2">
        <f t="shared" si="64"/>
        <v>0.7734151624231782</v>
      </c>
      <c r="X600" s="2">
        <f t="shared" si="68"/>
        <v>6.8504306655319744E-2</v>
      </c>
      <c r="Y600" s="2">
        <f t="shared" si="65"/>
        <v>2003.8424646940011</v>
      </c>
      <c r="Z600" s="2"/>
      <c r="AA600" s="2">
        <f t="shared" si="66"/>
        <v>4.6326353377866093E-2</v>
      </c>
    </row>
    <row r="601" spans="1:27" x14ac:dyDescent="0.35">
      <c r="A601" s="2">
        <v>2018</v>
      </c>
      <c r="B601" s="2" t="s">
        <v>32</v>
      </c>
      <c r="C601" s="2" t="s">
        <v>21</v>
      </c>
      <c r="D601" s="2" t="s">
        <v>29</v>
      </c>
      <c r="E601" s="2">
        <v>15118</v>
      </c>
      <c r="F601" s="2">
        <v>199452</v>
      </c>
      <c r="G601" s="2">
        <f t="shared" si="67"/>
        <v>7.5797685658704858E-2</v>
      </c>
      <c r="I601" s="2">
        <v>2018</v>
      </c>
      <c r="J601" s="2" t="s">
        <v>32</v>
      </c>
      <c r="K601" s="2" t="s">
        <v>21</v>
      </c>
      <c r="L601" s="2" t="s">
        <v>29</v>
      </c>
      <c r="M601" s="2" t="s">
        <v>23</v>
      </c>
      <c r="N601" s="2">
        <v>752</v>
      </c>
      <c r="O601" s="2">
        <v>199452</v>
      </c>
      <c r="P601" s="2">
        <f t="shared" si="69"/>
        <v>3.7703307061348093</v>
      </c>
      <c r="R601" s="2">
        <f t="shared" si="63"/>
        <v>14366</v>
      </c>
      <c r="S601" s="2">
        <v>1</v>
      </c>
      <c r="T601" s="2">
        <v>0.89</v>
      </c>
      <c r="U601" s="2">
        <v>1.6E-2</v>
      </c>
      <c r="W601" s="2">
        <f t="shared" si="64"/>
        <v>0.7347712765957447</v>
      </c>
      <c r="X601" s="2">
        <f t="shared" si="68"/>
        <v>4.3357280697777278E-2</v>
      </c>
      <c r="Y601" s="2">
        <f t="shared" si="65"/>
        <v>1175.4186945042684</v>
      </c>
      <c r="Z601" s="2">
        <f>SUM(Y595:Y601)/ SUM(E595:E601)</f>
        <v>0.12689822561561212</v>
      </c>
      <c r="AA601" s="2">
        <f t="shared" si="66"/>
        <v>6.9904444705973026E-2</v>
      </c>
    </row>
    <row r="602" spans="1:27" x14ac:dyDescent="0.35">
      <c r="A602" s="2">
        <v>2018</v>
      </c>
      <c r="B602" s="2" t="s">
        <v>32</v>
      </c>
      <c r="C602" s="2" t="s">
        <v>21</v>
      </c>
      <c r="D602" s="2" t="s">
        <v>30</v>
      </c>
      <c r="E602" s="2">
        <v>20490</v>
      </c>
      <c r="F602" s="2">
        <v>159721</v>
      </c>
      <c r="G602" s="2">
        <f t="shared" si="67"/>
        <v>0.1282861990596102</v>
      </c>
      <c r="I602" s="2">
        <v>2018</v>
      </c>
      <c r="J602" s="2" t="s">
        <v>32</v>
      </c>
      <c r="K602" s="2" t="s">
        <v>21</v>
      </c>
      <c r="L602" s="2" t="s">
        <v>30</v>
      </c>
      <c r="M602" s="2" t="s">
        <v>23</v>
      </c>
      <c r="N602" s="2">
        <v>588</v>
      </c>
      <c r="O602" s="2">
        <v>159721</v>
      </c>
      <c r="P602" s="2">
        <f t="shared" si="69"/>
        <v>3.6814194752098972</v>
      </c>
      <c r="R602" s="2">
        <f t="shared" si="63"/>
        <v>19902</v>
      </c>
      <c r="S602" s="2">
        <v>1.24</v>
      </c>
      <c r="T602" s="2">
        <v>0.87</v>
      </c>
      <c r="U602" s="2">
        <v>1.6E-2</v>
      </c>
      <c r="W602" s="2">
        <f t="shared" si="64"/>
        <v>0.66317340136054415</v>
      </c>
      <c r="X602" s="2">
        <f t="shared" si="68"/>
        <v>3.8309601891514167E-2</v>
      </c>
      <c r="Y602" s="2">
        <f t="shared" si="65"/>
        <v>1152.3836568449149</v>
      </c>
      <c r="Z602" s="2">
        <f>SUM(Y595:Y602)/ SUM(E595:E602)</f>
        <v>0.11690636269500136</v>
      </c>
      <c r="AA602" s="2">
        <f t="shared" si="66"/>
        <v>0.12107122008474205</v>
      </c>
    </row>
    <row r="603" spans="1:27" x14ac:dyDescent="0.35">
      <c r="A603" s="2">
        <v>2018</v>
      </c>
      <c r="B603" s="2" t="s">
        <v>32</v>
      </c>
      <c r="C603" s="2" t="s">
        <v>31</v>
      </c>
      <c r="D603" s="2" t="s">
        <v>22</v>
      </c>
      <c r="E603" s="2">
        <v>47491</v>
      </c>
      <c r="F603" s="2">
        <v>8220948</v>
      </c>
      <c r="G603" s="2">
        <f t="shared" si="67"/>
        <v>5.7768276845930663E-3</v>
      </c>
      <c r="I603" s="2">
        <v>2018</v>
      </c>
      <c r="J603" s="2" t="s">
        <v>32</v>
      </c>
      <c r="K603" s="2" t="s">
        <v>31</v>
      </c>
      <c r="L603" s="2" t="s">
        <v>22</v>
      </c>
      <c r="M603" s="2" t="s">
        <v>23</v>
      </c>
      <c r="N603" s="2">
        <v>1970</v>
      </c>
      <c r="O603" s="2">
        <v>8220948</v>
      </c>
      <c r="P603" s="2">
        <f t="shared" si="69"/>
        <v>0.23963173103637195</v>
      </c>
      <c r="R603" s="2">
        <f t="shared" si="63"/>
        <v>45521</v>
      </c>
      <c r="S603" s="2">
        <v>0.11</v>
      </c>
      <c r="T603" s="2">
        <v>0.06</v>
      </c>
      <c r="U603" s="2">
        <v>0.29699999999999999</v>
      </c>
      <c r="W603" s="2">
        <f t="shared" si="64"/>
        <v>0.54096229441624355</v>
      </c>
      <c r="X603" s="2">
        <f t="shared" si="68"/>
        <v>3.7768895805932116E-2</v>
      </c>
      <c r="Y603" s="2">
        <f t="shared" si="65"/>
        <v>2784.9736259818355</v>
      </c>
      <c r="Z603" s="2"/>
      <c r="AA603" s="2">
        <f t="shared" si="66"/>
        <v>5.4380621765297826E-3</v>
      </c>
    </row>
    <row r="604" spans="1:27" x14ac:dyDescent="0.35">
      <c r="A604" s="2">
        <v>2018</v>
      </c>
      <c r="B604" s="2" t="s">
        <v>32</v>
      </c>
      <c r="C604" s="2" t="s">
        <v>31</v>
      </c>
      <c r="D604" s="2" t="s">
        <v>24</v>
      </c>
      <c r="E604" s="2">
        <v>77821</v>
      </c>
      <c r="F604" s="2">
        <v>8695356</v>
      </c>
      <c r="G604" s="2">
        <f t="shared" si="67"/>
        <v>8.9497198274573232E-3</v>
      </c>
      <c r="I604" s="2">
        <v>2018</v>
      </c>
      <c r="J604" s="2" t="s">
        <v>32</v>
      </c>
      <c r="K604" s="2" t="s">
        <v>31</v>
      </c>
      <c r="L604" s="2" t="s">
        <v>24</v>
      </c>
      <c r="M604" s="2" t="s">
        <v>23</v>
      </c>
      <c r="N604" s="2">
        <v>5004</v>
      </c>
      <c r="O604" s="2">
        <v>8695356</v>
      </c>
      <c r="P604" s="2">
        <f t="shared" si="69"/>
        <v>0.57547960083520444</v>
      </c>
      <c r="R604" s="2">
        <f t="shared" si="63"/>
        <v>72817</v>
      </c>
      <c r="S604" s="2">
        <v>0.18</v>
      </c>
      <c r="T604" s="2">
        <v>0.05</v>
      </c>
      <c r="U604" s="2">
        <v>0.186</v>
      </c>
      <c r="W604" s="2">
        <f t="shared" si="64"/>
        <v>0.68721741007194248</v>
      </c>
      <c r="X604" s="2">
        <f t="shared" si="68"/>
        <v>7.091886278738517E-2</v>
      </c>
      <c r="Y604" s="2">
        <f t="shared" si="65"/>
        <v>8602.9347515890258</v>
      </c>
      <c r="Z604" s="2"/>
      <c r="AA604" s="2">
        <f t="shared" si="66"/>
        <v>7.9603486330417032E-3</v>
      </c>
    </row>
    <row r="605" spans="1:27" x14ac:dyDescent="0.35">
      <c r="A605" s="2">
        <v>2018</v>
      </c>
      <c r="B605" s="2" t="s">
        <v>32</v>
      </c>
      <c r="C605" s="2" t="s">
        <v>31</v>
      </c>
      <c r="D605" s="2" t="s">
        <v>25</v>
      </c>
      <c r="E605" s="2">
        <v>103936</v>
      </c>
      <c r="F605" s="2">
        <v>8041918</v>
      </c>
      <c r="G605" s="2">
        <f t="shared" si="67"/>
        <v>1.2924280003849828E-2</v>
      </c>
      <c r="I605" s="2">
        <v>2018</v>
      </c>
      <c r="J605" s="2" t="s">
        <v>32</v>
      </c>
      <c r="K605" s="2" t="s">
        <v>31</v>
      </c>
      <c r="L605" s="2" t="s">
        <v>25</v>
      </c>
      <c r="M605" s="2" t="s">
        <v>23</v>
      </c>
      <c r="N605" s="2">
        <v>8274</v>
      </c>
      <c r="O605" s="2">
        <v>8041918</v>
      </c>
      <c r="P605" s="2">
        <f t="shared" si="69"/>
        <v>1.0288590358668168</v>
      </c>
      <c r="R605" s="2">
        <f t="shared" si="63"/>
        <v>95662</v>
      </c>
      <c r="S605" s="2">
        <v>0.31</v>
      </c>
      <c r="T605" s="2">
        <v>0.12</v>
      </c>
      <c r="U605" s="2">
        <v>0.111</v>
      </c>
      <c r="W605" s="2">
        <f t="shared" si="64"/>
        <v>0.6986953613729755</v>
      </c>
      <c r="X605" s="2">
        <f t="shared" si="68"/>
        <v>7.6692874661121332E-2</v>
      </c>
      <c r="Y605" s="2">
        <f t="shared" si="65"/>
        <v>13117.599195832188</v>
      </c>
      <c r="Z605" s="2"/>
      <c r="AA605" s="2">
        <f t="shared" si="66"/>
        <v>1.1293126938644217E-2</v>
      </c>
    </row>
    <row r="606" spans="1:27" x14ac:dyDescent="0.35">
      <c r="A606" s="2">
        <v>2018</v>
      </c>
      <c r="B606" s="2" t="s">
        <v>32</v>
      </c>
      <c r="C606" s="2" t="s">
        <v>31</v>
      </c>
      <c r="D606" s="2" t="s">
        <v>26</v>
      </c>
      <c r="E606" s="2">
        <v>120937</v>
      </c>
      <c r="F606" s="2">
        <v>6757453</v>
      </c>
      <c r="G606" s="2">
        <f t="shared" si="67"/>
        <v>1.7896831838859997E-2</v>
      </c>
      <c r="I606" s="2">
        <v>2018</v>
      </c>
      <c r="J606" s="2" t="s">
        <v>32</v>
      </c>
      <c r="K606" s="2" t="s">
        <v>31</v>
      </c>
      <c r="L606" s="2" t="s">
        <v>26</v>
      </c>
      <c r="M606" s="2" t="s">
        <v>23</v>
      </c>
      <c r="N606" s="2">
        <v>10014</v>
      </c>
      <c r="O606" s="2">
        <v>6757453</v>
      </c>
      <c r="P606" s="2">
        <f t="shared" si="69"/>
        <v>1.4819192971079489</v>
      </c>
      <c r="R606" s="2">
        <f t="shared" si="63"/>
        <v>110923</v>
      </c>
      <c r="S606" s="2">
        <v>0.43</v>
      </c>
      <c r="T606" s="2">
        <v>0.22</v>
      </c>
      <c r="U606" s="2">
        <v>7.2999999999999995E-2</v>
      </c>
      <c r="W606" s="2">
        <f t="shared" si="64"/>
        <v>0.70983575094867191</v>
      </c>
      <c r="X606" s="2">
        <f t="shared" si="68"/>
        <v>7.3915789762008091E-2</v>
      </c>
      <c r="Y606" s="2">
        <f t="shared" si="65"/>
        <v>15307.256357771224</v>
      </c>
      <c r="Z606" s="2"/>
      <c r="AA606" s="2">
        <f t="shared" si="66"/>
        <v>1.5631591317354154E-2</v>
      </c>
    </row>
    <row r="607" spans="1:27" x14ac:dyDescent="0.35">
      <c r="A607" s="2">
        <v>2018</v>
      </c>
      <c r="B607" s="2" t="s">
        <v>32</v>
      </c>
      <c r="C607" s="2" t="s">
        <v>31</v>
      </c>
      <c r="D607" s="2" t="s">
        <v>27</v>
      </c>
      <c r="E607" s="2">
        <v>139717</v>
      </c>
      <c r="F607" s="2">
        <v>5334526</v>
      </c>
      <c r="G607" s="2">
        <f t="shared" si="67"/>
        <v>2.6191080519618801E-2</v>
      </c>
      <c r="I607" s="2">
        <v>2018</v>
      </c>
      <c r="J607" s="2" t="s">
        <v>32</v>
      </c>
      <c r="K607" s="2" t="s">
        <v>31</v>
      </c>
      <c r="L607" s="2" t="s">
        <v>27</v>
      </c>
      <c r="M607" s="2" t="s">
        <v>23</v>
      </c>
      <c r="N607" s="2">
        <v>11789</v>
      </c>
      <c r="O607" s="2">
        <v>5334526</v>
      </c>
      <c r="P607" s="2">
        <f t="shared" si="69"/>
        <v>2.2099433014292176</v>
      </c>
      <c r="R607" s="2">
        <f t="shared" si="63"/>
        <v>127928</v>
      </c>
      <c r="S607" s="2">
        <v>0.63</v>
      </c>
      <c r="T607" s="2">
        <v>0.35</v>
      </c>
      <c r="U607" s="2">
        <v>4.5999999999999999E-2</v>
      </c>
      <c r="W607" s="2">
        <f t="shared" si="64"/>
        <v>0.71492481296123511</v>
      </c>
      <c r="X607" s="2">
        <f t="shared" si="68"/>
        <v>7.0099224805055607E-2</v>
      </c>
      <c r="Y607" s="2">
        <f t="shared" si="65"/>
        <v>17395.902250861152</v>
      </c>
      <c r="Z607" s="2"/>
      <c r="AA607" s="2">
        <f t="shared" si="66"/>
        <v>2.2930078089250825E-2</v>
      </c>
    </row>
    <row r="608" spans="1:27" x14ac:dyDescent="0.35">
      <c r="A608" s="2">
        <v>2018</v>
      </c>
      <c r="B608" s="2" t="s">
        <v>32</v>
      </c>
      <c r="C608" s="2" t="s">
        <v>31</v>
      </c>
      <c r="D608" s="2" t="s">
        <v>28</v>
      </c>
      <c r="E608" s="2">
        <v>148797</v>
      </c>
      <c r="F608" s="2">
        <v>3585272</v>
      </c>
      <c r="G608" s="2">
        <f t="shared" si="67"/>
        <v>4.150229048172635E-2</v>
      </c>
      <c r="I608" s="2">
        <v>2018</v>
      </c>
      <c r="J608" s="2" t="s">
        <v>32</v>
      </c>
      <c r="K608" s="2" t="s">
        <v>31</v>
      </c>
      <c r="L608" s="2" t="s">
        <v>28</v>
      </c>
      <c r="M608" s="2" t="s">
        <v>23</v>
      </c>
      <c r="N608" s="2">
        <v>10707</v>
      </c>
      <c r="O608" s="2">
        <v>3585272</v>
      </c>
      <c r="P608" s="2">
        <f t="shared" si="69"/>
        <v>2.9863842966447178</v>
      </c>
      <c r="R608" s="2">
        <f t="shared" si="63"/>
        <v>138090</v>
      </c>
      <c r="S608" s="2">
        <v>0.77</v>
      </c>
      <c r="T608" s="2">
        <v>0.52</v>
      </c>
      <c r="U608" s="2">
        <v>2.7E-2</v>
      </c>
      <c r="W608" s="2">
        <f t="shared" si="64"/>
        <v>0.7421631231904362</v>
      </c>
      <c r="X608" s="2">
        <f t="shared" si="68"/>
        <v>5.8087010031932673E-2</v>
      </c>
      <c r="Y608" s="2">
        <f t="shared" si="65"/>
        <v>15967.575775309582</v>
      </c>
      <c r="Z608" s="2"/>
      <c r="AA608" s="2">
        <f t="shared" si="66"/>
        <v>3.7048632356119819E-2</v>
      </c>
    </row>
    <row r="609" spans="1:27" x14ac:dyDescent="0.35">
      <c r="A609" s="2">
        <v>2018</v>
      </c>
      <c r="B609" s="2" t="s">
        <v>32</v>
      </c>
      <c r="C609" s="2" t="s">
        <v>31</v>
      </c>
      <c r="D609" s="2" t="s">
        <v>29</v>
      </c>
      <c r="E609" s="2">
        <v>154243</v>
      </c>
      <c r="F609" s="2">
        <v>2250268</v>
      </c>
      <c r="G609" s="2">
        <f t="shared" si="67"/>
        <v>6.8544280059086291E-2</v>
      </c>
      <c r="I609" s="2">
        <v>2018</v>
      </c>
      <c r="J609" s="2" t="s">
        <v>32</v>
      </c>
      <c r="K609" s="2" t="s">
        <v>31</v>
      </c>
      <c r="L609" s="2" t="s">
        <v>29</v>
      </c>
      <c r="M609" s="2" t="s">
        <v>23</v>
      </c>
      <c r="N609" s="2">
        <v>8364</v>
      </c>
      <c r="O609" s="2">
        <v>2250268</v>
      </c>
      <c r="P609" s="2">
        <f t="shared" si="69"/>
        <v>3.7168906103628543</v>
      </c>
      <c r="R609" s="2">
        <f t="shared" si="63"/>
        <v>145879</v>
      </c>
      <c r="S609" s="2">
        <v>1</v>
      </c>
      <c r="T609" s="2">
        <v>0.89</v>
      </c>
      <c r="U609" s="2">
        <v>1.6E-2</v>
      </c>
      <c r="W609" s="2">
        <f t="shared" si="64"/>
        <v>0.73095791487326633</v>
      </c>
      <c r="X609" s="2">
        <f t="shared" si="68"/>
        <v>4.2538961642618882E-2</v>
      </c>
      <c r="Y609" s="2">
        <f t="shared" si="65"/>
        <v>12319.2731854636</v>
      </c>
      <c r="Z609" s="2">
        <f>SUM(Y603:Y609)/ SUM(E603:E609)</f>
        <v>0.10782064153848404</v>
      </c>
      <c r="AA609" s="2">
        <f t="shared" si="66"/>
        <v>6.3069699615573085E-2</v>
      </c>
    </row>
    <row r="610" spans="1:27" x14ac:dyDescent="0.35">
      <c r="A610" s="2">
        <v>2018</v>
      </c>
      <c r="B610" s="2" t="s">
        <v>32</v>
      </c>
      <c r="C610" s="2" t="s">
        <v>31</v>
      </c>
      <c r="D610" s="2" t="s">
        <v>30</v>
      </c>
      <c r="E610" s="2">
        <v>306101</v>
      </c>
      <c r="F610" s="2">
        <v>2044397</v>
      </c>
      <c r="G610" s="2">
        <f t="shared" si="67"/>
        <v>0.149726789855395</v>
      </c>
      <c r="I610" s="2">
        <v>2018</v>
      </c>
      <c r="J610" s="2" t="s">
        <v>32</v>
      </c>
      <c r="K610" s="2" t="s">
        <v>31</v>
      </c>
      <c r="L610" s="2" t="s">
        <v>30</v>
      </c>
      <c r="M610" s="2" t="s">
        <v>23</v>
      </c>
      <c r="N610" s="2">
        <v>8042</v>
      </c>
      <c r="O610" s="2">
        <v>2044397</v>
      </c>
      <c r="P610" s="2">
        <f t="shared" si="69"/>
        <v>3.9336782435114119</v>
      </c>
      <c r="R610" s="2">
        <f t="shared" si="63"/>
        <v>298059</v>
      </c>
      <c r="S610" s="2">
        <v>1.24</v>
      </c>
      <c r="T610" s="2">
        <v>0.87</v>
      </c>
      <c r="U610" s="2">
        <v>1.6E-2</v>
      </c>
      <c r="W610" s="2">
        <f t="shared" si="64"/>
        <v>0.68477340462571501</v>
      </c>
      <c r="X610" s="2">
        <f t="shared" si="68"/>
        <v>4.2183296610196402E-2</v>
      </c>
      <c r="Y610" s="2">
        <f t="shared" si="65"/>
        <v>18080.058924338529</v>
      </c>
      <c r="Z610" s="2">
        <f>SUM(Y603:Y610)/ SUM(E603:E610)</f>
        <v>9.4241602982910719E-2</v>
      </c>
      <c r="AA610" s="2">
        <f t="shared" si="66"/>
        <v>0.14088307754103604</v>
      </c>
    </row>
    <row r="611" spans="1:27" x14ac:dyDescent="0.35">
      <c r="A611" s="2">
        <v>2019</v>
      </c>
      <c r="B611" s="2" t="s">
        <v>20</v>
      </c>
      <c r="C611" s="2" t="s">
        <v>21</v>
      </c>
      <c r="D611" s="2" t="s">
        <v>22</v>
      </c>
      <c r="E611" s="2">
        <v>7568</v>
      </c>
      <c r="F611" s="2">
        <v>1459626</v>
      </c>
      <c r="G611" s="2">
        <f t="shared" si="67"/>
        <v>5.1848898279422259E-3</v>
      </c>
      <c r="I611" s="2">
        <v>2019</v>
      </c>
      <c r="J611" s="2" t="s">
        <v>20</v>
      </c>
      <c r="K611" s="2" t="s">
        <v>21</v>
      </c>
      <c r="L611" s="2" t="s">
        <v>22</v>
      </c>
      <c r="M611" s="2" t="s">
        <v>23</v>
      </c>
      <c r="N611" s="2">
        <v>226</v>
      </c>
      <c r="O611" s="2">
        <v>1459626</v>
      </c>
      <c r="P611" s="2">
        <f t="shared" si="69"/>
        <v>0.15483418355112885</v>
      </c>
      <c r="R611" s="2">
        <f t="shared" si="63"/>
        <v>7342</v>
      </c>
      <c r="S611" s="2">
        <v>0.11</v>
      </c>
      <c r="T611" s="2">
        <v>0.06</v>
      </c>
      <c r="U611" s="2">
        <v>0.20699999999999999</v>
      </c>
      <c r="W611" s="2">
        <f t="shared" si="64"/>
        <v>0.28956256637168143</v>
      </c>
      <c r="X611" s="2">
        <f t="shared" si="68"/>
        <v>9.2377434386564754E-3</v>
      </c>
      <c r="Y611" s="2">
        <f t="shared" si="65"/>
        <v>133.26465232661585</v>
      </c>
      <c r="Z611" s="2"/>
      <c r="AA611" s="2">
        <f t="shared" si="66"/>
        <v>5.0935892808660465E-3</v>
      </c>
    </row>
    <row r="612" spans="1:27" x14ac:dyDescent="0.35">
      <c r="A612" s="2">
        <v>2019</v>
      </c>
      <c r="B612" s="2" t="s">
        <v>20</v>
      </c>
      <c r="C612" s="2" t="s">
        <v>21</v>
      </c>
      <c r="D612" s="2" t="s">
        <v>24</v>
      </c>
      <c r="E612" s="2">
        <v>11722</v>
      </c>
      <c r="F612" s="2">
        <v>1500329</v>
      </c>
      <c r="G612" s="2">
        <f t="shared" si="67"/>
        <v>7.8129530256363777E-3</v>
      </c>
      <c r="I612" s="2">
        <v>2019</v>
      </c>
      <c r="J612" s="2" t="s">
        <v>20</v>
      </c>
      <c r="K612" s="2" t="s">
        <v>21</v>
      </c>
      <c r="L612" s="2" t="s">
        <v>24</v>
      </c>
      <c r="M612" s="2" t="s">
        <v>23</v>
      </c>
      <c r="N612" s="2">
        <v>615</v>
      </c>
      <c r="O612" s="2">
        <v>1500329</v>
      </c>
      <c r="P612" s="2">
        <f t="shared" si="69"/>
        <v>0.40991009305292375</v>
      </c>
      <c r="R612" s="2">
        <f t="shared" si="63"/>
        <v>11107</v>
      </c>
      <c r="S612" s="2">
        <v>0.13</v>
      </c>
      <c r="T612" s="2">
        <v>7.0000000000000007E-2</v>
      </c>
      <c r="U612" s="2">
        <v>0.17499999999999999</v>
      </c>
      <c r="W612" s="2">
        <f t="shared" si="64"/>
        <v>0.68285728455284556</v>
      </c>
      <c r="X612" s="2">
        <f t="shared" si="68"/>
        <v>4.7803888836412248E-2</v>
      </c>
      <c r="Y612" s="2">
        <f t="shared" si="65"/>
        <v>950.91502330603089</v>
      </c>
      <c r="Z612" s="2"/>
      <c r="AA612" s="2">
        <f t="shared" si="66"/>
        <v>7.1791486911830463E-3</v>
      </c>
    </row>
    <row r="613" spans="1:27" x14ac:dyDescent="0.35">
      <c r="A613" s="2">
        <v>2019</v>
      </c>
      <c r="B613" s="2" t="s">
        <v>20</v>
      </c>
      <c r="C613" s="2" t="s">
        <v>21</v>
      </c>
      <c r="D613" s="2" t="s">
        <v>25</v>
      </c>
      <c r="E613" s="2">
        <v>15747</v>
      </c>
      <c r="F613" s="2">
        <v>1358856</v>
      </c>
      <c r="G613" s="2">
        <f t="shared" si="67"/>
        <v>1.1588424380508311E-2</v>
      </c>
      <c r="I613" s="2">
        <v>2019</v>
      </c>
      <c r="J613" s="2" t="s">
        <v>20</v>
      </c>
      <c r="K613" s="2" t="s">
        <v>21</v>
      </c>
      <c r="L613" s="2" t="s">
        <v>25</v>
      </c>
      <c r="M613" s="2" t="s">
        <v>23</v>
      </c>
      <c r="N613" s="2">
        <v>1017</v>
      </c>
      <c r="O613" s="2">
        <v>1358856</v>
      </c>
      <c r="P613" s="2">
        <f t="shared" si="69"/>
        <v>0.74842367403168553</v>
      </c>
      <c r="R613" s="2">
        <f t="shared" si="63"/>
        <v>14730</v>
      </c>
      <c r="S613" s="2">
        <v>0.2</v>
      </c>
      <c r="T613" s="2">
        <v>0.12</v>
      </c>
      <c r="U613" s="2">
        <v>8.6999999999999994E-2</v>
      </c>
      <c r="W613" s="2">
        <f t="shared" si="64"/>
        <v>0.73277168141592908</v>
      </c>
      <c r="X613" s="2">
        <f t="shared" si="68"/>
        <v>4.6592490447962639E-2</v>
      </c>
      <c r="Y613" s="2">
        <f t="shared" si="65"/>
        <v>1431.5361842984894</v>
      </c>
      <c r="Z613" s="2"/>
      <c r="AA613" s="2">
        <f t="shared" si="66"/>
        <v>1.0534938077104204E-2</v>
      </c>
    </row>
    <row r="614" spans="1:27" x14ac:dyDescent="0.35">
      <c r="A614" s="2">
        <v>2019</v>
      </c>
      <c r="B614" s="2" t="s">
        <v>20</v>
      </c>
      <c r="C614" s="2" t="s">
        <v>21</v>
      </c>
      <c r="D614" s="2" t="s">
        <v>26</v>
      </c>
      <c r="E614" s="2">
        <v>17144</v>
      </c>
      <c r="F614" s="2">
        <v>1084162</v>
      </c>
      <c r="G614" s="2">
        <f t="shared" si="67"/>
        <v>1.5813134937398655E-2</v>
      </c>
      <c r="I614" s="2">
        <v>2019</v>
      </c>
      <c r="J614" s="2" t="s">
        <v>20</v>
      </c>
      <c r="K614" s="2" t="s">
        <v>21</v>
      </c>
      <c r="L614" s="2" t="s">
        <v>26</v>
      </c>
      <c r="M614" s="2" t="s">
        <v>23</v>
      </c>
      <c r="N614" s="2">
        <v>1045</v>
      </c>
      <c r="O614" s="2">
        <v>1084162</v>
      </c>
      <c r="P614" s="2">
        <f t="shared" si="69"/>
        <v>0.9638780920194584</v>
      </c>
      <c r="R614" s="2">
        <f t="shared" si="63"/>
        <v>16099</v>
      </c>
      <c r="S614" s="2">
        <v>0.25</v>
      </c>
      <c r="T614" s="2">
        <v>0.17</v>
      </c>
      <c r="U614" s="2">
        <v>8.5000000000000006E-2</v>
      </c>
      <c r="W614" s="2">
        <f t="shared" si="64"/>
        <v>0.74063110047846892</v>
      </c>
      <c r="X614" s="2">
        <f t="shared" si="68"/>
        <v>5.8875307757050771E-2</v>
      </c>
      <c r="Y614" s="2">
        <f t="shared" si="65"/>
        <v>1721.7930795807604</v>
      </c>
      <c r="Z614" s="2"/>
      <c r="AA614" s="2">
        <f t="shared" si="66"/>
        <v>1.4225002278644002E-2</v>
      </c>
    </row>
    <row r="615" spans="1:27" x14ac:dyDescent="0.35">
      <c r="A615" s="2">
        <v>2019</v>
      </c>
      <c r="B615" s="2" t="s">
        <v>20</v>
      </c>
      <c r="C615" s="2" t="s">
        <v>21</v>
      </c>
      <c r="D615" s="2" t="s">
        <v>27</v>
      </c>
      <c r="E615" s="2">
        <v>17333</v>
      </c>
      <c r="F615" s="2">
        <v>785382</v>
      </c>
      <c r="G615" s="2">
        <f t="shared" si="67"/>
        <v>2.2069515216798959E-2</v>
      </c>
      <c r="I615" s="2">
        <v>2019</v>
      </c>
      <c r="J615" s="2" t="s">
        <v>20</v>
      </c>
      <c r="K615" s="2" t="s">
        <v>21</v>
      </c>
      <c r="L615" s="2" t="s">
        <v>27</v>
      </c>
      <c r="M615" s="2" t="s">
        <v>23</v>
      </c>
      <c r="N615" s="2">
        <v>1084</v>
      </c>
      <c r="O615" s="2">
        <v>785382</v>
      </c>
      <c r="P615" s="2">
        <f t="shared" si="69"/>
        <v>1.3802200712519512</v>
      </c>
      <c r="R615" s="2">
        <f t="shared" si="63"/>
        <v>16249</v>
      </c>
      <c r="S615" s="2">
        <v>0.34</v>
      </c>
      <c r="T615" s="2">
        <v>0.31</v>
      </c>
      <c r="U615" s="2">
        <v>6.9000000000000006E-2</v>
      </c>
      <c r="W615" s="2">
        <f t="shared" si="64"/>
        <v>0.75366247232472316</v>
      </c>
      <c r="X615" s="2">
        <f t="shared" si="68"/>
        <v>6.9259883290520116E-2</v>
      </c>
      <c r="Y615" s="2">
        <f t="shared" si="65"/>
        <v>1942.3739635876614</v>
      </c>
      <c r="Z615" s="2"/>
      <c r="AA615" s="2">
        <f t="shared" si="66"/>
        <v>1.9596356978403298E-2</v>
      </c>
    </row>
    <row r="616" spans="1:27" x14ac:dyDescent="0.35">
      <c r="A616" s="2">
        <v>2019</v>
      </c>
      <c r="B616" s="2" t="s">
        <v>20</v>
      </c>
      <c r="C616" s="2" t="s">
        <v>21</v>
      </c>
      <c r="D616" s="2" t="s">
        <v>28</v>
      </c>
      <c r="E616" s="2">
        <v>17563</v>
      </c>
      <c r="F616" s="2">
        <v>527382</v>
      </c>
      <c r="G616" s="2">
        <f t="shared" si="67"/>
        <v>3.3302236329643409E-2</v>
      </c>
      <c r="I616" s="2">
        <v>2019</v>
      </c>
      <c r="J616" s="2" t="s">
        <v>20</v>
      </c>
      <c r="K616" s="2" t="s">
        <v>21</v>
      </c>
      <c r="L616" s="2" t="s">
        <v>28</v>
      </c>
      <c r="M616" s="2" t="s">
        <v>23</v>
      </c>
      <c r="N616" s="2">
        <v>934</v>
      </c>
      <c r="O616" s="2">
        <v>527382</v>
      </c>
      <c r="P616" s="2">
        <f t="shared" si="69"/>
        <v>1.7710122833164574</v>
      </c>
      <c r="R616" s="2">
        <f t="shared" si="63"/>
        <v>16629</v>
      </c>
      <c r="S616" s="2">
        <v>0.43</v>
      </c>
      <c r="T616" s="2">
        <v>0.33</v>
      </c>
      <c r="U616" s="2">
        <v>5.6000000000000001E-2</v>
      </c>
      <c r="W616" s="2">
        <f t="shared" si="64"/>
        <v>0.75720100642398291</v>
      </c>
      <c r="X616" s="2">
        <f t="shared" si="68"/>
        <v>7.2346210872691968E-2</v>
      </c>
      <c r="Y616" s="2">
        <f t="shared" si="65"/>
        <v>1910.2708806019948</v>
      </c>
      <c r="Z616" s="2"/>
      <c r="AA616" s="2">
        <f t="shared" si="66"/>
        <v>2.9680059462397285E-2</v>
      </c>
    </row>
    <row r="617" spans="1:27" x14ac:dyDescent="0.35">
      <c r="A617" s="2">
        <v>2019</v>
      </c>
      <c r="B617" s="2" t="s">
        <v>20</v>
      </c>
      <c r="C617" s="2" t="s">
        <v>21</v>
      </c>
      <c r="D617" s="2" t="s">
        <v>29</v>
      </c>
      <c r="E617" s="2">
        <v>18634</v>
      </c>
      <c r="F617" s="2">
        <v>355016</v>
      </c>
      <c r="G617" s="2">
        <f t="shared" si="67"/>
        <v>5.248777519886428E-2</v>
      </c>
      <c r="I617" s="2">
        <v>2019</v>
      </c>
      <c r="J617" s="2" t="s">
        <v>20</v>
      </c>
      <c r="K617" s="2" t="s">
        <v>21</v>
      </c>
      <c r="L617" s="2" t="s">
        <v>29</v>
      </c>
      <c r="M617" s="2" t="s">
        <v>23</v>
      </c>
      <c r="N617" s="2">
        <v>743</v>
      </c>
      <c r="O617" s="2">
        <v>355016</v>
      </c>
      <c r="P617" s="2">
        <f t="shared" si="69"/>
        <v>2.0928634202402145</v>
      </c>
      <c r="R617" s="2">
        <f t="shared" si="63"/>
        <v>17891</v>
      </c>
      <c r="S617" s="2">
        <v>0.85</v>
      </c>
      <c r="T617" s="2">
        <v>0.57999999999999996</v>
      </c>
      <c r="U617" s="2">
        <v>3.9E-2</v>
      </c>
      <c r="W617" s="2">
        <f t="shared" si="64"/>
        <v>0.59385787348586805</v>
      </c>
      <c r="X617" s="2">
        <f t="shared" si="68"/>
        <v>4.7315674758440993E-2</v>
      </c>
      <c r="Y617" s="2">
        <f t="shared" si="65"/>
        <v>1287.7611371032679</v>
      </c>
      <c r="Z617" s="2">
        <f>SUM(Y611:Y617)/ SUM(E611:E617)</f>
        <v>8.8712763296202105E-2</v>
      </c>
      <c r="AA617" s="2">
        <f t="shared" si="66"/>
        <v>4.8860442523426355E-2</v>
      </c>
    </row>
    <row r="618" spans="1:27" x14ac:dyDescent="0.35">
      <c r="A618" s="2">
        <v>2019</v>
      </c>
      <c r="B618" s="2" t="s">
        <v>20</v>
      </c>
      <c r="C618" s="2" t="s">
        <v>21</v>
      </c>
      <c r="D618" s="2" t="s">
        <v>30</v>
      </c>
      <c r="E618" s="2">
        <v>41711</v>
      </c>
      <c r="F618" s="2">
        <v>373495</v>
      </c>
      <c r="G618" s="2">
        <f t="shared" si="67"/>
        <v>0.11167753249708831</v>
      </c>
      <c r="I618" s="2">
        <v>2019</v>
      </c>
      <c r="J618" s="2" t="s">
        <v>20</v>
      </c>
      <c r="K618" s="2" t="s">
        <v>21</v>
      </c>
      <c r="L618" s="2" t="s">
        <v>30</v>
      </c>
      <c r="M618" s="2" t="s">
        <v>23</v>
      </c>
      <c r="N618" s="2">
        <v>743</v>
      </c>
      <c r="O618" s="2">
        <v>373495</v>
      </c>
      <c r="P618" s="2">
        <f t="shared" si="69"/>
        <v>1.9893171260659446</v>
      </c>
      <c r="R618" s="2">
        <f t="shared" si="63"/>
        <v>40968</v>
      </c>
      <c r="S618" s="2">
        <v>0.89</v>
      </c>
      <c r="T618" s="2">
        <v>0.61</v>
      </c>
      <c r="U618" s="2">
        <v>3.9E-2</v>
      </c>
      <c r="W618" s="2">
        <f t="shared" si="64"/>
        <v>0.55261029609690437</v>
      </c>
      <c r="X618" s="2">
        <f t="shared" si="68"/>
        <v>4.1967299937199012E-2</v>
      </c>
      <c r="Y618" s="2">
        <f t="shared" si="65"/>
        <v>2129.905793827169</v>
      </c>
      <c r="Z618" s="2">
        <f>SUM(Y611:Y618)/ SUM(E611:E618)</f>
        <v>7.8060402888524033E-2</v>
      </c>
      <c r="AA618" s="2">
        <f t="shared" si="66"/>
        <v>0.10597489713697059</v>
      </c>
    </row>
    <row r="619" spans="1:27" x14ac:dyDescent="0.35">
      <c r="A619" s="2">
        <v>2019</v>
      </c>
      <c r="B619" s="2" t="s">
        <v>20</v>
      </c>
      <c r="C619" s="2" t="s">
        <v>31</v>
      </c>
      <c r="D619" s="2" t="s">
        <v>22</v>
      </c>
      <c r="E619" s="2">
        <v>27959</v>
      </c>
      <c r="F619" s="2">
        <v>8083996</v>
      </c>
      <c r="G619" s="2">
        <f t="shared" si="67"/>
        <v>3.4585618300652303E-3</v>
      </c>
      <c r="I619" s="2">
        <v>2019</v>
      </c>
      <c r="J619" s="2" t="s">
        <v>20</v>
      </c>
      <c r="K619" s="2" t="s">
        <v>31</v>
      </c>
      <c r="L619" s="2" t="s">
        <v>22</v>
      </c>
      <c r="M619" s="2" t="s">
        <v>23</v>
      </c>
      <c r="N619" s="2">
        <v>1605</v>
      </c>
      <c r="O619" s="2">
        <v>8083996</v>
      </c>
      <c r="P619" s="2">
        <f t="shared" si="69"/>
        <v>0.19854042480971046</v>
      </c>
      <c r="R619" s="2">
        <f t="shared" si="63"/>
        <v>26354</v>
      </c>
      <c r="S619" s="2">
        <v>0.11</v>
      </c>
      <c r="T619" s="2">
        <v>0.06</v>
      </c>
      <c r="U619" s="2">
        <v>0.20699999999999999</v>
      </c>
      <c r="W619" s="2">
        <f t="shared" si="64"/>
        <v>0.44595666043613713</v>
      </c>
      <c r="X619" s="2">
        <f t="shared" si="68"/>
        <v>1.8160933967713774E-2</v>
      </c>
      <c r="Y619" s="2">
        <f t="shared" si="65"/>
        <v>1194.373693785129</v>
      </c>
      <c r="Z619" s="2"/>
      <c r="AA619" s="2">
        <f t="shared" si="66"/>
        <v>3.3108163717813408E-3</v>
      </c>
    </row>
    <row r="620" spans="1:27" x14ac:dyDescent="0.35">
      <c r="A620" s="2">
        <v>2019</v>
      </c>
      <c r="B620" s="2" t="s">
        <v>20</v>
      </c>
      <c r="C620" s="2" t="s">
        <v>31</v>
      </c>
      <c r="D620" s="2" t="s">
        <v>24</v>
      </c>
      <c r="E620" s="2">
        <v>47458</v>
      </c>
      <c r="F620" s="2">
        <v>8928835</v>
      </c>
      <c r="G620" s="2">
        <f t="shared" si="67"/>
        <v>5.3151390970938538E-3</v>
      </c>
      <c r="I620" s="2">
        <v>2019</v>
      </c>
      <c r="J620" s="2" t="s">
        <v>20</v>
      </c>
      <c r="K620" s="2" t="s">
        <v>31</v>
      </c>
      <c r="L620" s="2" t="s">
        <v>24</v>
      </c>
      <c r="M620" s="2" t="s">
        <v>23</v>
      </c>
      <c r="N620" s="2">
        <v>3969</v>
      </c>
      <c r="O620" s="2">
        <v>8928835</v>
      </c>
      <c r="P620" s="2">
        <f t="shared" si="69"/>
        <v>0.4445148779208038</v>
      </c>
      <c r="R620" s="2">
        <f t="shared" si="63"/>
        <v>43489</v>
      </c>
      <c r="S620" s="2">
        <v>0.13</v>
      </c>
      <c r="T620" s="2">
        <v>7.0000000000000007E-2</v>
      </c>
      <c r="U620" s="2">
        <v>0.17499999999999999</v>
      </c>
      <c r="W620" s="2">
        <f t="shared" si="64"/>
        <v>0.70754634668682292</v>
      </c>
      <c r="X620" s="2">
        <f t="shared" si="68"/>
        <v>5.3552808781395553E-2</v>
      </c>
      <c r="Y620" s="2">
        <f t="shared" si="65"/>
        <v>5137.2095510941108</v>
      </c>
      <c r="Z620" s="2"/>
      <c r="AA620" s="2">
        <f t="shared" si="66"/>
        <v>4.7397886117176409E-3</v>
      </c>
    </row>
    <row r="621" spans="1:27" x14ac:dyDescent="0.35">
      <c r="A621" s="2">
        <v>2019</v>
      </c>
      <c r="B621" s="2" t="s">
        <v>20</v>
      </c>
      <c r="C621" s="2" t="s">
        <v>31</v>
      </c>
      <c r="D621" s="2" t="s">
        <v>25</v>
      </c>
      <c r="E621" s="2">
        <v>66839</v>
      </c>
      <c r="F621" s="2">
        <v>8631512</v>
      </c>
      <c r="G621" s="2">
        <f t="shared" si="67"/>
        <v>7.7436027430651776E-3</v>
      </c>
      <c r="I621" s="2">
        <v>2019</v>
      </c>
      <c r="J621" s="2" t="s">
        <v>20</v>
      </c>
      <c r="K621" s="2" t="s">
        <v>31</v>
      </c>
      <c r="L621" s="2" t="s">
        <v>25</v>
      </c>
      <c r="M621" s="2" t="s">
        <v>23</v>
      </c>
      <c r="N621" s="2">
        <v>6274</v>
      </c>
      <c r="O621" s="2">
        <v>8631512</v>
      </c>
      <c r="P621" s="2">
        <f t="shared" si="69"/>
        <v>0.72687149134473772</v>
      </c>
      <c r="R621" s="2">
        <f t="shared" si="63"/>
        <v>60565</v>
      </c>
      <c r="S621" s="2">
        <v>0.2</v>
      </c>
      <c r="T621" s="2">
        <v>0.12</v>
      </c>
      <c r="U621" s="2">
        <v>8.6999999999999994E-2</v>
      </c>
      <c r="W621" s="2">
        <f t="shared" si="64"/>
        <v>0.72484819891616181</v>
      </c>
      <c r="X621" s="2">
        <f t="shared" si="68"/>
        <v>4.4803136301580879E-2</v>
      </c>
      <c r="Y621" s="2">
        <f t="shared" si="65"/>
        <v>7261.1995501052461</v>
      </c>
      <c r="Z621" s="2"/>
      <c r="AA621" s="2">
        <f t="shared" si="66"/>
        <v>6.902359685058047E-3</v>
      </c>
    </row>
    <row r="622" spans="1:27" x14ac:dyDescent="0.35">
      <c r="A622" s="2">
        <v>2019</v>
      </c>
      <c r="B622" s="2" t="s">
        <v>20</v>
      </c>
      <c r="C622" s="2" t="s">
        <v>31</v>
      </c>
      <c r="D622" s="2" t="s">
        <v>26</v>
      </c>
      <c r="E622" s="2">
        <v>82629</v>
      </c>
      <c r="F622" s="2">
        <v>7565704</v>
      </c>
      <c r="G622" s="2">
        <f t="shared" si="67"/>
        <v>1.0921521645573234E-2</v>
      </c>
      <c r="I622" s="2">
        <v>2019</v>
      </c>
      <c r="J622" s="2" t="s">
        <v>20</v>
      </c>
      <c r="K622" s="2" t="s">
        <v>31</v>
      </c>
      <c r="L622" s="2" t="s">
        <v>26</v>
      </c>
      <c r="M622" s="2" t="s">
        <v>23</v>
      </c>
      <c r="N622" s="2">
        <v>7655</v>
      </c>
      <c r="O622" s="2">
        <v>7565704</v>
      </c>
      <c r="P622" s="2">
        <f t="shared" si="69"/>
        <v>1.0118027350792471</v>
      </c>
      <c r="R622" s="2">
        <f t="shared" si="63"/>
        <v>74974</v>
      </c>
      <c r="S622" s="2">
        <v>0.25</v>
      </c>
      <c r="T622" s="2">
        <v>0.17</v>
      </c>
      <c r="U622" s="2">
        <v>8.5000000000000006E-2</v>
      </c>
      <c r="W622" s="2">
        <f t="shared" si="64"/>
        <v>0.75291626387981714</v>
      </c>
      <c r="X622" s="2">
        <f t="shared" si="68"/>
        <v>6.2701270276875512E-2</v>
      </c>
      <c r="Y622" s="2">
        <f t="shared" si="65"/>
        <v>10464.539037738465</v>
      </c>
      <c r="Z622" s="2"/>
      <c r="AA622" s="2">
        <f t="shared" si="66"/>
        <v>9.538366946719239E-3</v>
      </c>
    </row>
    <row r="623" spans="1:27" x14ac:dyDescent="0.35">
      <c r="A623" s="2">
        <v>2019</v>
      </c>
      <c r="B623" s="2" t="s">
        <v>20</v>
      </c>
      <c r="C623" s="2" t="s">
        <v>31</v>
      </c>
      <c r="D623" s="2" t="s">
        <v>27</v>
      </c>
      <c r="E623" s="2">
        <v>110147</v>
      </c>
      <c r="F623" s="2">
        <v>6290097</v>
      </c>
      <c r="G623" s="2">
        <f t="shared" si="67"/>
        <v>1.7511176695685297E-2</v>
      </c>
      <c r="I623" s="2">
        <v>2019</v>
      </c>
      <c r="J623" s="2" t="s">
        <v>20</v>
      </c>
      <c r="K623" s="2" t="s">
        <v>31</v>
      </c>
      <c r="L623" s="2" t="s">
        <v>27</v>
      </c>
      <c r="M623" s="2" t="s">
        <v>23</v>
      </c>
      <c r="N623" s="2">
        <v>9617</v>
      </c>
      <c r="O623" s="2">
        <v>6290097</v>
      </c>
      <c r="P623" s="2">
        <f t="shared" si="69"/>
        <v>1.528911239365625</v>
      </c>
      <c r="R623" s="2">
        <f t="shared" si="63"/>
        <v>100530</v>
      </c>
      <c r="S623" s="2">
        <v>0.34</v>
      </c>
      <c r="T623" s="2">
        <v>0.31</v>
      </c>
      <c r="U623" s="2">
        <v>6.9000000000000006E-2</v>
      </c>
      <c r="W623" s="2">
        <f t="shared" si="64"/>
        <v>0.77761952999896011</v>
      </c>
      <c r="X623" s="2">
        <f t="shared" si="68"/>
        <v>7.8760170578531491E-2</v>
      </c>
      <c r="Y623" s="2">
        <f t="shared" si="65"/>
        <v>15396.12696825977</v>
      </c>
      <c r="Z623" s="2"/>
      <c r="AA623" s="2">
        <f t="shared" si="66"/>
        <v>1.5063499502748563E-2</v>
      </c>
    </row>
    <row r="624" spans="1:27" x14ac:dyDescent="0.35">
      <c r="A624" s="2">
        <v>2019</v>
      </c>
      <c r="B624" s="2" t="s">
        <v>20</v>
      </c>
      <c r="C624" s="2" t="s">
        <v>31</v>
      </c>
      <c r="D624" s="2" t="s">
        <v>28</v>
      </c>
      <c r="E624" s="2">
        <v>130491</v>
      </c>
      <c r="F624" s="2">
        <v>4509789</v>
      </c>
      <c r="G624" s="2">
        <f t="shared" si="67"/>
        <v>2.8935056606861208E-2</v>
      </c>
      <c r="I624" s="2">
        <v>2019</v>
      </c>
      <c r="J624" s="2" t="s">
        <v>20</v>
      </c>
      <c r="K624" s="2" t="s">
        <v>31</v>
      </c>
      <c r="L624" s="2" t="s">
        <v>28</v>
      </c>
      <c r="M624" s="2" t="s">
        <v>23</v>
      </c>
      <c r="N624" s="2">
        <v>9601</v>
      </c>
      <c r="O624" s="2">
        <v>4509789</v>
      </c>
      <c r="P624" s="2">
        <f t="shared" si="69"/>
        <v>2.1289244352673706</v>
      </c>
      <c r="R624" s="2">
        <f t="shared" si="63"/>
        <v>120890</v>
      </c>
      <c r="S624" s="2">
        <v>0.43</v>
      </c>
      <c r="T624" s="2">
        <v>0.33</v>
      </c>
      <c r="U624" s="2">
        <v>5.6000000000000001E-2</v>
      </c>
      <c r="W624" s="2">
        <f t="shared" si="64"/>
        <v>0.79802007395063013</v>
      </c>
      <c r="X624" s="2">
        <f t="shared" si="68"/>
        <v>9.0754158227086754E-2</v>
      </c>
      <c r="Y624" s="2">
        <f t="shared" si="65"/>
        <v>18633.060918072519</v>
      </c>
      <c r="Z624" s="2"/>
      <c r="AA624" s="2">
        <f t="shared" si="66"/>
        <v>2.4803364211036811E-2</v>
      </c>
    </row>
    <row r="625" spans="1:27" x14ac:dyDescent="0.35">
      <c r="A625" s="2">
        <v>2019</v>
      </c>
      <c r="B625" s="2" t="s">
        <v>20</v>
      </c>
      <c r="C625" s="2" t="s">
        <v>31</v>
      </c>
      <c r="D625" s="2" t="s">
        <v>29</v>
      </c>
      <c r="E625" s="2">
        <v>155389</v>
      </c>
      <c r="F625" s="2">
        <v>3084052</v>
      </c>
      <c r="G625" s="2">
        <f t="shared" si="67"/>
        <v>5.0384688714716873E-2</v>
      </c>
      <c r="I625" s="2">
        <v>2019</v>
      </c>
      <c r="J625" s="2" t="s">
        <v>20</v>
      </c>
      <c r="K625" s="2" t="s">
        <v>31</v>
      </c>
      <c r="L625" s="2" t="s">
        <v>29</v>
      </c>
      <c r="M625" s="2" t="s">
        <v>23</v>
      </c>
      <c r="N625" s="2">
        <v>7678</v>
      </c>
      <c r="O625" s="2">
        <v>3084052</v>
      </c>
      <c r="P625" s="2">
        <f t="shared" si="69"/>
        <v>2.4895818877243312</v>
      </c>
      <c r="R625" s="2">
        <f t="shared" si="63"/>
        <v>147711</v>
      </c>
      <c r="S625" s="2">
        <v>0.85</v>
      </c>
      <c r="T625" s="2">
        <v>0.57999999999999996</v>
      </c>
      <c r="U625" s="2">
        <v>3.9E-2</v>
      </c>
      <c r="W625" s="2">
        <f t="shared" si="64"/>
        <v>0.65857720760614735</v>
      </c>
      <c r="X625" s="2">
        <f t="shared" si="68"/>
        <v>6.1942183317539201E-2</v>
      </c>
      <c r="Y625" s="2">
        <f t="shared" si="65"/>
        <v>14206.097640017033</v>
      </c>
      <c r="Z625" s="2">
        <f>SUM(Y619:Y625)/ SUM(E619:E625)</f>
        <v>0.11642971525606248</v>
      </c>
      <c r="AA625" s="2">
        <f t="shared" si="66"/>
        <v>4.5778379339901844E-2</v>
      </c>
    </row>
    <row r="626" spans="1:27" x14ac:dyDescent="0.35">
      <c r="A626" s="2">
        <v>2019</v>
      </c>
      <c r="B626" s="2" t="s">
        <v>20</v>
      </c>
      <c r="C626" s="2" t="s">
        <v>31</v>
      </c>
      <c r="D626" s="2" t="s">
        <v>30</v>
      </c>
      <c r="E626" s="2">
        <v>476890</v>
      </c>
      <c r="F626" s="2">
        <v>3636227</v>
      </c>
      <c r="G626" s="2">
        <f t="shared" si="67"/>
        <v>0.13114967794914895</v>
      </c>
      <c r="I626" s="2">
        <v>2019</v>
      </c>
      <c r="J626" s="2" t="s">
        <v>20</v>
      </c>
      <c r="K626" s="2" t="s">
        <v>31</v>
      </c>
      <c r="L626" s="2" t="s">
        <v>30</v>
      </c>
      <c r="M626" s="2" t="s">
        <v>23</v>
      </c>
      <c r="N626" s="2">
        <v>8687</v>
      </c>
      <c r="O626" s="2">
        <v>3636227</v>
      </c>
      <c r="P626" s="2">
        <f t="shared" si="69"/>
        <v>2.3890147672298787</v>
      </c>
      <c r="R626" s="2">
        <f t="shared" si="63"/>
        <v>468203</v>
      </c>
      <c r="S626" s="2">
        <v>0.89</v>
      </c>
      <c r="T626" s="2">
        <v>0.61</v>
      </c>
      <c r="U626" s="2">
        <v>3.9E-2</v>
      </c>
      <c r="W626" s="2">
        <f t="shared" si="64"/>
        <v>0.62746149073327961</v>
      </c>
      <c r="X626" s="2">
        <f t="shared" si="68"/>
        <v>5.6785518149756048E-2</v>
      </c>
      <c r="Y626" s="2">
        <f t="shared" si="65"/>
        <v>32037.907924270228</v>
      </c>
      <c r="Z626" s="2">
        <f>SUM(Y619:Y626)/ SUM(E619:E626)</f>
        <v>9.5035821836125731E-2</v>
      </c>
      <c r="AA626" s="2">
        <f t="shared" si="66"/>
        <v>0.12233892220582757</v>
      </c>
    </row>
    <row r="627" spans="1:27" x14ac:dyDescent="0.35">
      <c r="A627" s="2">
        <v>2019</v>
      </c>
      <c r="B627" s="2" t="s">
        <v>32</v>
      </c>
      <c r="C627" s="2" t="s">
        <v>21</v>
      </c>
      <c r="D627" s="2" t="s">
        <v>22</v>
      </c>
      <c r="E627" s="2">
        <v>10818</v>
      </c>
      <c r="F627" s="2">
        <v>1282378</v>
      </c>
      <c r="G627" s="2">
        <f t="shared" si="67"/>
        <v>8.4358901977420082E-3</v>
      </c>
      <c r="I627" s="2">
        <v>2019</v>
      </c>
      <c r="J627" s="2" t="s">
        <v>32</v>
      </c>
      <c r="K627" s="2" t="s">
        <v>21</v>
      </c>
      <c r="L627" s="2" t="s">
        <v>22</v>
      </c>
      <c r="M627" s="2" t="s">
        <v>23</v>
      </c>
      <c r="N627" s="2">
        <v>317</v>
      </c>
      <c r="O627" s="2">
        <v>1282378</v>
      </c>
      <c r="P627" s="2">
        <f t="shared" si="69"/>
        <v>0.24719700431542024</v>
      </c>
      <c r="R627" s="2">
        <f t="shared" si="63"/>
        <v>10501</v>
      </c>
      <c r="S627" s="2">
        <v>0.11</v>
      </c>
      <c r="T627" s="2">
        <v>0.06</v>
      </c>
      <c r="U627" s="2">
        <v>0.29699999999999999</v>
      </c>
      <c r="W627" s="2">
        <f t="shared" si="64"/>
        <v>0.55501078864353315</v>
      </c>
      <c r="X627" s="2">
        <f t="shared" si="68"/>
        <v>3.9928492467908798E-2</v>
      </c>
      <c r="Y627" s="2">
        <f t="shared" si="65"/>
        <v>595.22751940551029</v>
      </c>
      <c r="Z627" s="2"/>
      <c r="AA627" s="2">
        <f t="shared" si="66"/>
        <v>7.9717310189308371E-3</v>
      </c>
    </row>
    <row r="628" spans="1:27" x14ac:dyDescent="0.35">
      <c r="A628" s="2">
        <v>2019</v>
      </c>
      <c r="B628" s="2" t="s">
        <v>32</v>
      </c>
      <c r="C628" s="2" t="s">
        <v>21</v>
      </c>
      <c r="D628" s="2" t="s">
        <v>24</v>
      </c>
      <c r="E628" s="2">
        <v>16985</v>
      </c>
      <c r="F628" s="2">
        <v>1291177</v>
      </c>
      <c r="G628" s="2">
        <f t="shared" si="67"/>
        <v>1.315466431016042E-2</v>
      </c>
      <c r="I628" s="2">
        <v>2019</v>
      </c>
      <c r="J628" s="2" t="s">
        <v>32</v>
      </c>
      <c r="K628" s="2" t="s">
        <v>21</v>
      </c>
      <c r="L628" s="2" t="s">
        <v>24</v>
      </c>
      <c r="M628" s="2" t="s">
        <v>23</v>
      </c>
      <c r="N628" s="2">
        <v>900</v>
      </c>
      <c r="O628" s="2">
        <v>1291177</v>
      </c>
      <c r="P628" s="2">
        <f t="shared" si="69"/>
        <v>0.69703843857193859</v>
      </c>
      <c r="R628" s="2">
        <f t="shared" si="63"/>
        <v>16085</v>
      </c>
      <c r="S628" s="2">
        <v>0.18</v>
      </c>
      <c r="T628" s="2">
        <v>0.05</v>
      </c>
      <c r="U628" s="2">
        <v>0.186</v>
      </c>
      <c r="W628" s="2">
        <f t="shared" si="64"/>
        <v>0.74176460000000011</v>
      </c>
      <c r="X628" s="2">
        <f t="shared" si="68"/>
        <v>9.1689637237390029E-2</v>
      </c>
      <c r="Y628" s="2">
        <f t="shared" si="65"/>
        <v>2142.4159549634187</v>
      </c>
      <c r="Z628" s="2"/>
      <c r="AA628" s="2">
        <f t="shared" si="66"/>
        <v>1.1495390674583408E-2</v>
      </c>
    </row>
    <row r="629" spans="1:27" x14ac:dyDescent="0.35">
      <c r="A629" s="2">
        <v>2019</v>
      </c>
      <c r="B629" s="2" t="s">
        <v>32</v>
      </c>
      <c r="C629" s="2" t="s">
        <v>21</v>
      </c>
      <c r="D629" s="2" t="s">
        <v>25</v>
      </c>
      <c r="E629" s="2">
        <v>22062</v>
      </c>
      <c r="F629" s="2">
        <v>1125454</v>
      </c>
      <c r="G629" s="2">
        <f t="shared" si="67"/>
        <v>1.9602755865632891E-2</v>
      </c>
      <c r="I629" s="2">
        <v>2019</v>
      </c>
      <c r="J629" s="2" t="s">
        <v>32</v>
      </c>
      <c r="K629" s="2" t="s">
        <v>21</v>
      </c>
      <c r="L629" s="2" t="s">
        <v>25</v>
      </c>
      <c r="M629" s="2" t="s">
        <v>23</v>
      </c>
      <c r="N629" s="2">
        <v>1415</v>
      </c>
      <c r="O629" s="2">
        <v>1125454</v>
      </c>
      <c r="P629" s="2">
        <f t="shared" si="69"/>
        <v>1.2572703993232954</v>
      </c>
      <c r="R629" s="2">
        <f t="shared" si="63"/>
        <v>20647</v>
      </c>
      <c r="S629" s="2">
        <v>0.31</v>
      </c>
      <c r="T629" s="2">
        <v>0.12</v>
      </c>
      <c r="U629" s="2">
        <v>0.111</v>
      </c>
      <c r="W629" s="2">
        <f t="shared" si="64"/>
        <v>0.75343410600706717</v>
      </c>
      <c r="X629" s="2">
        <f t="shared" si="68"/>
        <v>9.9807828286624961E-2</v>
      </c>
      <c r="Y629" s="2">
        <f t="shared" si="65"/>
        <v>3126.8414906339458</v>
      </c>
      <c r="Z629" s="2"/>
      <c r="AA629" s="2">
        <f t="shared" si="66"/>
        <v>1.6824462403053395E-2</v>
      </c>
    </row>
    <row r="630" spans="1:27" x14ac:dyDescent="0.35">
      <c r="A630" s="2">
        <v>2019</v>
      </c>
      <c r="B630" s="2" t="s">
        <v>32</v>
      </c>
      <c r="C630" s="2" t="s">
        <v>21</v>
      </c>
      <c r="D630" s="2" t="s">
        <v>26</v>
      </c>
      <c r="E630" s="2">
        <v>23018</v>
      </c>
      <c r="F630" s="2">
        <v>834767</v>
      </c>
      <c r="G630" s="2">
        <f t="shared" si="67"/>
        <v>2.7574161412705581E-2</v>
      </c>
      <c r="I630" s="2">
        <v>2019</v>
      </c>
      <c r="J630" s="2" t="s">
        <v>32</v>
      </c>
      <c r="K630" s="2" t="s">
        <v>21</v>
      </c>
      <c r="L630" s="2" t="s">
        <v>26</v>
      </c>
      <c r="M630" s="2" t="s">
        <v>23</v>
      </c>
      <c r="N630" s="2">
        <v>1590</v>
      </c>
      <c r="O630" s="2">
        <v>834767</v>
      </c>
      <c r="P630" s="2">
        <f t="shared" si="69"/>
        <v>1.9047231143540653</v>
      </c>
      <c r="R630" s="2">
        <f t="shared" si="63"/>
        <v>21428</v>
      </c>
      <c r="S630" s="2">
        <v>0.43</v>
      </c>
      <c r="T630" s="2">
        <v>0.22</v>
      </c>
      <c r="U630" s="2">
        <v>7.2999999999999995E-2</v>
      </c>
      <c r="W630" s="2">
        <f t="shared" si="64"/>
        <v>0.77424540251572327</v>
      </c>
      <c r="X630" s="2">
        <f t="shared" si="68"/>
        <v>0.10206247767426306</v>
      </c>
      <c r="Y630" s="2">
        <f t="shared" si="65"/>
        <v>3418.0449616041087</v>
      </c>
      <c r="Z630" s="2"/>
      <c r="AA630" s="2">
        <f t="shared" si="66"/>
        <v>2.3479551825115144E-2</v>
      </c>
    </row>
    <row r="631" spans="1:27" x14ac:dyDescent="0.35">
      <c r="A631" s="2">
        <v>2019</v>
      </c>
      <c r="B631" s="2" t="s">
        <v>32</v>
      </c>
      <c r="C631" s="2" t="s">
        <v>21</v>
      </c>
      <c r="D631" s="2" t="s">
        <v>27</v>
      </c>
      <c r="E631" s="2">
        <v>20560</v>
      </c>
      <c r="F631" s="2">
        <v>572608</v>
      </c>
      <c r="G631" s="2">
        <f t="shared" si="67"/>
        <v>3.5905890242539401E-2</v>
      </c>
      <c r="I631" s="2">
        <v>2019</v>
      </c>
      <c r="J631" s="2" t="s">
        <v>32</v>
      </c>
      <c r="K631" s="2" t="s">
        <v>21</v>
      </c>
      <c r="L631" s="2" t="s">
        <v>27</v>
      </c>
      <c r="M631" s="2" t="s">
        <v>23</v>
      </c>
      <c r="N631" s="2">
        <v>1523</v>
      </c>
      <c r="O631" s="2">
        <v>572608</v>
      </c>
      <c r="P631" s="2">
        <f t="shared" si="69"/>
        <v>2.6597602548340227</v>
      </c>
      <c r="R631" s="2">
        <f t="shared" si="63"/>
        <v>19037</v>
      </c>
      <c r="S631" s="2">
        <v>0.63</v>
      </c>
      <c r="T631" s="2">
        <v>0.35</v>
      </c>
      <c r="U631" s="2">
        <v>4.5999999999999999E-2</v>
      </c>
      <c r="W631" s="2">
        <f t="shared" si="64"/>
        <v>0.76313654629021677</v>
      </c>
      <c r="X631" s="2">
        <f t="shared" si="68"/>
        <v>8.914264232169769E-2</v>
      </c>
      <c r="Y631" s="2">
        <f t="shared" si="65"/>
        <v>2859.2654418781594</v>
      </c>
      <c r="Z631" s="2"/>
      <c r="AA631" s="2">
        <f t="shared" si="66"/>
        <v>3.0912482113630686E-2</v>
      </c>
    </row>
    <row r="632" spans="1:27" x14ac:dyDescent="0.35">
      <c r="A632" s="2">
        <v>2019</v>
      </c>
      <c r="B632" s="2" t="s">
        <v>32</v>
      </c>
      <c r="C632" s="2" t="s">
        <v>21</v>
      </c>
      <c r="D632" s="2" t="s">
        <v>28</v>
      </c>
      <c r="E632" s="2">
        <v>17544</v>
      </c>
      <c r="F632" s="2">
        <v>350280</v>
      </c>
      <c r="G632" s="2">
        <f t="shared" si="67"/>
        <v>5.0085645769099005E-2</v>
      </c>
      <c r="I632" s="2">
        <v>2019</v>
      </c>
      <c r="J632" s="2" t="s">
        <v>32</v>
      </c>
      <c r="K632" s="2" t="s">
        <v>21</v>
      </c>
      <c r="L632" s="2" t="s">
        <v>28</v>
      </c>
      <c r="M632" s="2" t="s">
        <v>23</v>
      </c>
      <c r="N632" s="2">
        <v>1148</v>
      </c>
      <c r="O632" s="2">
        <v>350280</v>
      </c>
      <c r="P632" s="2">
        <f t="shared" si="69"/>
        <v>3.2773780975219822</v>
      </c>
      <c r="R632" s="2">
        <f t="shared" si="63"/>
        <v>16396</v>
      </c>
      <c r="S632" s="2">
        <v>0.77</v>
      </c>
      <c r="T632" s="2">
        <v>0.52</v>
      </c>
      <c r="U632" s="2">
        <v>2.7E-2</v>
      </c>
      <c r="W632" s="2">
        <f t="shared" si="64"/>
        <v>0.76505609756097559</v>
      </c>
      <c r="X632" s="2">
        <f t="shared" si="68"/>
        <v>6.5458466669837803E-2</v>
      </c>
      <c r="Y632" s="2">
        <f t="shared" si="65"/>
        <v>1951.5414195186606</v>
      </c>
      <c r="Z632" s="2"/>
      <c r="AA632" s="2">
        <f t="shared" si="66"/>
        <v>4.4514270242324253E-2</v>
      </c>
    </row>
    <row r="633" spans="1:27" x14ac:dyDescent="0.35">
      <c r="A633" s="2">
        <v>2019</v>
      </c>
      <c r="B633" s="2" t="s">
        <v>32</v>
      </c>
      <c r="C633" s="2" t="s">
        <v>21</v>
      </c>
      <c r="D633" s="2" t="s">
        <v>29</v>
      </c>
      <c r="E633" s="2">
        <v>15514</v>
      </c>
      <c r="F633" s="2">
        <v>210005</v>
      </c>
      <c r="G633" s="2">
        <f t="shared" si="67"/>
        <v>7.3874431561153309E-2</v>
      </c>
      <c r="I633" s="2">
        <v>2019</v>
      </c>
      <c r="J633" s="2" t="s">
        <v>32</v>
      </c>
      <c r="K633" s="2" t="s">
        <v>21</v>
      </c>
      <c r="L633" s="2" t="s">
        <v>29</v>
      </c>
      <c r="M633" s="2" t="s">
        <v>23</v>
      </c>
      <c r="N633" s="2">
        <v>780</v>
      </c>
      <c r="O633" s="2">
        <v>210005</v>
      </c>
      <c r="P633" s="2">
        <f t="shared" si="69"/>
        <v>3.7141972810171189</v>
      </c>
      <c r="R633" s="2">
        <f t="shared" si="63"/>
        <v>14734</v>
      </c>
      <c r="S633" s="2">
        <v>1</v>
      </c>
      <c r="T633" s="2">
        <v>0.89</v>
      </c>
      <c r="U633" s="2">
        <v>1.6E-2</v>
      </c>
      <c r="W633" s="2">
        <f t="shared" si="64"/>
        <v>0.73076282051282049</v>
      </c>
      <c r="X633" s="2">
        <f t="shared" si="68"/>
        <v>4.2497700626997065E-2</v>
      </c>
      <c r="Y633" s="2">
        <f t="shared" si="65"/>
        <v>1196.1561210381747</v>
      </c>
      <c r="Z633" s="2">
        <f>SUM(Y627:Y633)/ SUM(E627:E633)</f>
        <v>0.12086460114182479</v>
      </c>
      <c r="AA633" s="2">
        <f t="shared" si="66"/>
        <v>6.8178585647778983E-2</v>
      </c>
    </row>
    <row r="634" spans="1:27" x14ac:dyDescent="0.35">
      <c r="A634" s="2">
        <v>2019</v>
      </c>
      <c r="B634" s="2" t="s">
        <v>32</v>
      </c>
      <c r="C634" s="2" t="s">
        <v>21</v>
      </c>
      <c r="D634" s="2" t="s">
        <v>30</v>
      </c>
      <c r="E634" s="2">
        <v>20848</v>
      </c>
      <c r="F634" s="2">
        <v>164956</v>
      </c>
      <c r="G634" s="2">
        <f t="shared" si="67"/>
        <v>0.12638521787628215</v>
      </c>
      <c r="I634" s="2">
        <v>2019</v>
      </c>
      <c r="J634" s="2" t="s">
        <v>32</v>
      </c>
      <c r="K634" s="2" t="s">
        <v>21</v>
      </c>
      <c r="L634" s="2" t="s">
        <v>30</v>
      </c>
      <c r="M634" s="2" t="s">
        <v>23</v>
      </c>
      <c r="N634" s="2">
        <v>611</v>
      </c>
      <c r="O634" s="2">
        <v>164956</v>
      </c>
      <c r="P634" s="2">
        <f t="shared" si="69"/>
        <v>3.7040180411746162</v>
      </c>
      <c r="R634" s="2">
        <f t="shared" si="63"/>
        <v>20237</v>
      </c>
      <c r="S634" s="2">
        <v>1.24</v>
      </c>
      <c r="T634" s="2">
        <v>0.87</v>
      </c>
      <c r="U634" s="2">
        <v>1.6E-2</v>
      </c>
      <c r="W634" s="2">
        <f t="shared" si="64"/>
        <v>0.66522841243862518</v>
      </c>
      <c r="X634" s="2">
        <f t="shared" si="68"/>
        <v>3.8657264216755187E-2</v>
      </c>
      <c r="Y634" s="2">
        <f t="shared" si="65"/>
        <v>1188.7616159544746</v>
      </c>
      <c r="Z634" s="2">
        <f>SUM(Y627:Y634)/ SUM(E627:E634)</f>
        <v>0.11183146492338905</v>
      </c>
      <c r="AA634" s="2">
        <f t="shared" si="66"/>
        <v>0.11917868027865325</v>
      </c>
    </row>
    <row r="635" spans="1:27" x14ac:dyDescent="0.35">
      <c r="A635" s="2">
        <v>2019</v>
      </c>
      <c r="B635" s="2" t="s">
        <v>32</v>
      </c>
      <c r="C635" s="2" t="s">
        <v>31</v>
      </c>
      <c r="D635" s="2" t="s">
        <v>22</v>
      </c>
      <c r="E635" s="2">
        <v>46119</v>
      </c>
      <c r="F635" s="2">
        <v>8044937</v>
      </c>
      <c r="G635" s="2">
        <f t="shared" si="67"/>
        <v>5.7326738543757401E-3</v>
      </c>
      <c r="I635" s="2">
        <v>2019</v>
      </c>
      <c r="J635" s="2" t="s">
        <v>32</v>
      </c>
      <c r="K635" s="2" t="s">
        <v>31</v>
      </c>
      <c r="L635" s="2" t="s">
        <v>22</v>
      </c>
      <c r="M635" s="2" t="s">
        <v>23</v>
      </c>
      <c r="N635" s="2">
        <v>1669</v>
      </c>
      <c r="O635" s="2">
        <v>8044937</v>
      </c>
      <c r="P635" s="2">
        <f t="shared" si="69"/>
        <v>0.20745967308382898</v>
      </c>
      <c r="R635" s="2">
        <f t="shared" si="63"/>
        <v>44450</v>
      </c>
      <c r="S635" s="2">
        <v>0.11</v>
      </c>
      <c r="T635" s="2">
        <v>0.06</v>
      </c>
      <c r="U635" s="2">
        <v>0.29699999999999999</v>
      </c>
      <c r="W635" s="2">
        <f t="shared" si="64"/>
        <v>0.46977647094068298</v>
      </c>
      <c r="X635" s="2">
        <f t="shared" si="68"/>
        <v>2.8530614145758838E-2</v>
      </c>
      <c r="Y635" s="2">
        <f t="shared" si="65"/>
        <v>2052.2427287789801</v>
      </c>
      <c r="Z635" s="2"/>
      <c r="AA635" s="2">
        <f t="shared" si="66"/>
        <v>5.4775764274127958E-3</v>
      </c>
    </row>
    <row r="636" spans="1:27" x14ac:dyDescent="0.35">
      <c r="A636" s="2">
        <v>2019</v>
      </c>
      <c r="B636" s="2" t="s">
        <v>32</v>
      </c>
      <c r="C636" s="2" t="s">
        <v>31</v>
      </c>
      <c r="D636" s="2" t="s">
        <v>24</v>
      </c>
      <c r="E636" s="2">
        <v>76520</v>
      </c>
      <c r="F636" s="2">
        <v>8647642</v>
      </c>
      <c r="G636" s="2">
        <f t="shared" si="67"/>
        <v>8.8486549281295412E-3</v>
      </c>
      <c r="I636" s="2">
        <v>2019</v>
      </c>
      <c r="J636" s="2" t="s">
        <v>32</v>
      </c>
      <c r="K636" s="2" t="s">
        <v>31</v>
      </c>
      <c r="L636" s="2" t="s">
        <v>24</v>
      </c>
      <c r="M636" s="2" t="s">
        <v>23</v>
      </c>
      <c r="N636" s="2">
        <v>4525</v>
      </c>
      <c r="O636" s="2">
        <v>8647642</v>
      </c>
      <c r="P636" s="2">
        <f t="shared" si="69"/>
        <v>0.52326402966265251</v>
      </c>
      <c r="R636" s="2">
        <f t="shared" si="63"/>
        <v>71995</v>
      </c>
      <c r="S636" s="2">
        <v>0.18</v>
      </c>
      <c r="T636" s="2">
        <v>0.05</v>
      </c>
      <c r="U636" s="2">
        <v>0.186</v>
      </c>
      <c r="W636" s="2">
        <f t="shared" si="64"/>
        <v>0.65600540110497241</v>
      </c>
      <c r="X636" s="2">
        <f t="shared" si="68"/>
        <v>6.1851577468347019E-2</v>
      </c>
      <c r="Y636" s="2">
        <f t="shared" si="65"/>
        <v>7421.4287598336432</v>
      </c>
      <c r="Z636" s="2"/>
      <c r="AA636" s="2">
        <f t="shared" si="66"/>
        <v>7.9904523383560935E-3</v>
      </c>
    </row>
    <row r="637" spans="1:27" x14ac:dyDescent="0.35">
      <c r="A637" s="2">
        <v>2019</v>
      </c>
      <c r="B637" s="2" t="s">
        <v>32</v>
      </c>
      <c r="C637" s="2" t="s">
        <v>31</v>
      </c>
      <c r="D637" s="2" t="s">
        <v>25</v>
      </c>
      <c r="E637" s="2">
        <v>104366</v>
      </c>
      <c r="F637" s="2">
        <v>8123388</v>
      </c>
      <c r="G637" s="2">
        <f t="shared" si="67"/>
        <v>1.2847595116717311E-2</v>
      </c>
      <c r="I637" s="2">
        <v>2019</v>
      </c>
      <c r="J637" s="2" t="s">
        <v>32</v>
      </c>
      <c r="K637" s="2" t="s">
        <v>31</v>
      </c>
      <c r="L637" s="2" t="s">
        <v>25</v>
      </c>
      <c r="M637" s="2" t="s">
        <v>23</v>
      </c>
      <c r="N637" s="2">
        <v>7884</v>
      </c>
      <c r="O637" s="2">
        <v>8123388</v>
      </c>
      <c r="P637" s="2">
        <f t="shared" si="69"/>
        <v>0.97053101489181604</v>
      </c>
      <c r="R637" s="2">
        <f t="shared" si="63"/>
        <v>96482</v>
      </c>
      <c r="S637" s="2">
        <v>0.31</v>
      </c>
      <c r="T637" s="2">
        <v>0.12</v>
      </c>
      <c r="U637" s="2">
        <v>0.111</v>
      </c>
      <c r="W637" s="2">
        <f t="shared" si="64"/>
        <v>0.68058722983257225</v>
      </c>
      <c r="X637" s="2">
        <f t="shared" si="68"/>
        <v>7.0695612052634388E-2</v>
      </c>
      <c r="Y637" s="2">
        <f t="shared" si="65"/>
        <v>12186.60376206227</v>
      </c>
      <c r="Z637" s="2"/>
      <c r="AA637" s="2">
        <f t="shared" si="66"/>
        <v>1.134740778575857E-2</v>
      </c>
    </row>
    <row r="638" spans="1:27" x14ac:dyDescent="0.35">
      <c r="A638" s="2">
        <v>2019</v>
      </c>
      <c r="B638" s="2" t="s">
        <v>32</v>
      </c>
      <c r="C638" s="2" t="s">
        <v>31</v>
      </c>
      <c r="D638" s="2" t="s">
        <v>26</v>
      </c>
      <c r="E638" s="2">
        <v>122916</v>
      </c>
      <c r="F638" s="2">
        <v>6878517</v>
      </c>
      <c r="G638" s="2">
        <f t="shared" si="67"/>
        <v>1.7869549497369856E-2</v>
      </c>
      <c r="I638" s="2">
        <v>2019</v>
      </c>
      <c r="J638" s="2" t="s">
        <v>32</v>
      </c>
      <c r="K638" s="2" t="s">
        <v>31</v>
      </c>
      <c r="L638" s="2" t="s">
        <v>26</v>
      </c>
      <c r="M638" s="2" t="s">
        <v>23</v>
      </c>
      <c r="N638" s="2">
        <v>9931</v>
      </c>
      <c r="O638" s="2">
        <v>6878517</v>
      </c>
      <c r="P638" s="2">
        <f t="shared" si="69"/>
        <v>1.4437705104167076</v>
      </c>
      <c r="R638" s="2">
        <f t="shared" si="63"/>
        <v>112985</v>
      </c>
      <c r="S638" s="2">
        <v>0.43</v>
      </c>
      <c r="T638" s="2">
        <v>0.22</v>
      </c>
      <c r="U638" s="2">
        <v>7.2999999999999995E-2</v>
      </c>
      <c r="W638" s="2">
        <f t="shared" si="64"/>
        <v>0.70216873325949047</v>
      </c>
      <c r="X638" s="2">
        <f t="shared" si="68"/>
        <v>7.133317912814989E-2</v>
      </c>
      <c r="Y638" s="2">
        <f t="shared" si="65"/>
        <v>15032.816933794016</v>
      </c>
      <c r="Z638" s="2"/>
      <c r="AA638" s="2">
        <f t="shared" si="66"/>
        <v>1.5684075952157418E-2</v>
      </c>
    </row>
    <row r="639" spans="1:27" x14ac:dyDescent="0.35">
      <c r="A639" s="2">
        <v>2019</v>
      </c>
      <c r="B639" s="2" t="s">
        <v>32</v>
      </c>
      <c r="C639" s="2" t="s">
        <v>31</v>
      </c>
      <c r="D639" s="2" t="s">
        <v>27</v>
      </c>
      <c r="E639" s="2">
        <v>143321</v>
      </c>
      <c r="F639" s="2">
        <v>5564048</v>
      </c>
      <c r="G639" s="2">
        <f t="shared" si="67"/>
        <v>2.5758404672281764E-2</v>
      </c>
      <c r="I639" s="2">
        <v>2019</v>
      </c>
      <c r="J639" s="2" t="s">
        <v>32</v>
      </c>
      <c r="K639" s="2" t="s">
        <v>31</v>
      </c>
      <c r="L639" s="2" t="s">
        <v>27</v>
      </c>
      <c r="M639" s="2" t="s">
        <v>23</v>
      </c>
      <c r="N639" s="2">
        <v>11589</v>
      </c>
      <c r="O639" s="2">
        <v>5564048</v>
      </c>
      <c r="P639" s="2">
        <f t="shared" si="69"/>
        <v>2.0828360934341332</v>
      </c>
      <c r="R639" s="2">
        <f t="shared" si="63"/>
        <v>131732</v>
      </c>
      <c r="S639" s="2">
        <v>0.63</v>
      </c>
      <c r="T639" s="2">
        <v>0.35</v>
      </c>
      <c r="U639" s="2">
        <v>4.5999999999999999E-2</v>
      </c>
      <c r="W639" s="2">
        <f t="shared" si="64"/>
        <v>0.69752780740357245</v>
      </c>
      <c r="X639" s="2">
        <f t="shared" si="68"/>
        <v>6.46462325061994E-2</v>
      </c>
      <c r="Y639" s="2">
        <f t="shared" si="65"/>
        <v>16599.627260506659</v>
      </c>
      <c r="Z639" s="2"/>
      <c r="AA639" s="2">
        <f t="shared" si="66"/>
        <v>2.2775032267782977E-2</v>
      </c>
    </row>
    <row r="640" spans="1:27" x14ac:dyDescent="0.35">
      <c r="A640" s="2">
        <v>2019</v>
      </c>
      <c r="B640" s="2" t="s">
        <v>32</v>
      </c>
      <c r="C640" s="2" t="s">
        <v>31</v>
      </c>
      <c r="D640" s="2" t="s">
        <v>28</v>
      </c>
      <c r="E640" s="2">
        <v>153156</v>
      </c>
      <c r="F640" s="2">
        <v>3732378</v>
      </c>
      <c r="G640" s="2">
        <f t="shared" si="67"/>
        <v>4.1034428988703714E-2</v>
      </c>
      <c r="I640" s="2">
        <v>2019</v>
      </c>
      <c r="J640" s="2" t="s">
        <v>32</v>
      </c>
      <c r="K640" s="2" t="s">
        <v>31</v>
      </c>
      <c r="L640" s="2" t="s">
        <v>28</v>
      </c>
      <c r="M640" s="2" t="s">
        <v>23</v>
      </c>
      <c r="N640" s="2">
        <v>11026</v>
      </c>
      <c r="O640" s="2">
        <v>3732378</v>
      </c>
      <c r="P640" s="2">
        <f t="shared" si="69"/>
        <v>2.9541488027204101</v>
      </c>
      <c r="R640" s="2">
        <f t="shared" si="63"/>
        <v>142130</v>
      </c>
      <c r="S640" s="2">
        <v>0.77</v>
      </c>
      <c r="T640" s="2">
        <v>0.52</v>
      </c>
      <c r="U640" s="2">
        <v>2.7E-2</v>
      </c>
      <c r="W640" s="2">
        <f t="shared" si="64"/>
        <v>0.7393496227099583</v>
      </c>
      <c r="X640" s="2">
        <f t="shared" si="68"/>
        <v>5.7266851345167562E-2</v>
      </c>
      <c r="Y640" s="2">
        <f t="shared" si="65"/>
        <v>16291.406521688667</v>
      </c>
      <c r="Z640" s="2"/>
      <c r="AA640" s="2">
        <f t="shared" si="66"/>
        <v>3.6669542441390264E-2</v>
      </c>
    </row>
    <row r="641" spans="1:27" x14ac:dyDescent="0.35">
      <c r="A641" s="2">
        <v>2019</v>
      </c>
      <c r="B641" s="2" t="s">
        <v>32</v>
      </c>
      <c r="C641" s="2" t="s">
        <v>31</v>
      </c>
      <c r="D641" s="2" t="s">
        <v>29</v>
      </c>
      <c r="E641" s="2">
        <v>156966</v>
      </c>
      <c r="F641" s="2">
        <v>2320075</v>
      </c>
      <c r="G641" s="2">
        <f t="shared" si="67"/>
        <v>6.7655571479370277E-2</v>
      </c>
      <c r="I641" s="2">
        <v>2019</v>
      </c>
      <c r="J641" s="2" t="s">
        <v>32</v>
      </c>
      <c r="K641" s="2" t="s">
        <v>31</v>
      </c>
      <c r="L641" s="2" t="s">
        <v>29</v>
      </c>
      <c r="M641" s="2" t="s">
        <v>23</v>
      </c>
      <c r="N641" s="2">
        <v>8391</v>
      </c>
      <c r="O641" s="2">
        <v>2320075</v>
      </c>
      <c r="P641" s="2">
        <f t="shared" si="69"/>
        <v>3.6166934258590779</v>
      </c>
      <c r="R641" s="2">
        <f t="shared" si="63"/>
        <v>148575</v>
      </c>
      <c r="S641" s="2">
        <v>1</v>
      </c>
      <c r="T641" s="2">
        <v>0.89</v>
      </c>
      <c r="U641" s="2">
        <v>1.6E-2</v>
      </c>
      <c r="W641" s="2">
        <f t="shared" si="64"/>
        <v>0.72350434989870105</v>
      </c>
      <c r="X641" s="2">
        <f t="shared" si="68"/>
        <v>4.1002772191722714E-2</v>
      </c>
      <c r="Y641" s="2">
        <f t="shared" si="65"/>
        <v>12162.911878385203</v>
      </c>
      <c r="Z641" s="2">
        <f>SUM(Y635:Y641)/ SUM(E635:E641)</f>
        <v>0.10175591368924852</v>
      </c>
      <c r="AA641" s="2">
        <f t="shared" si="66"/>
        <v>6.2413106525269567E-2</v>
      </c>
    </row>
    <row r="642" spans="1:27" x14ac:dyDescent="0.35">
      <c r="A642" s="2">
        <v>2019</v>
      </c>
      <c r="B642" s="2" t="s">
        <v>32</v>
      </c>
      <c r="C642" s="2" t="s">
        <v>31</v>
      </c>
      <c r="D642" s="2" t="s">
        <v>30</v>
      </c>
      <c r="E642" s="2">
        <v>306392</v>
      </c>
      <c r="F642" s="2">
        <v>2080660</v>
      </c>
      <c r="G642" s="2">
        <f t="shared" si="67"/>
        <v>0.14725712033681621</v>
      </c>
      <c r="I642" s="2">
        <v>2019</v>
      </c>
      <c r="J642" s="2" t="s">
        <v>32</v>
      </c>
      <c r="K642" s="2" t="s">
        <v>31</v>
      </c>
      <c r="L642" s="2" t="s">
        <v>30</v>
      </c>
      <c r="M642" s="2" t="s">
        <v>23</v>
      </c>
      <c r="N642" s="2">
        <v>7763</v>
      </c>
      <c r="O642" s="2">
        <v>2080660</v>
      </c>
      <c r="P642" s="2">
        <f t="shared" si="69"/>
        <v>3.731027654686494</v>
      </c>
      <c r="R642" s="2">
        <f t="shared" si="63"/>
        <v>298629</v>
      </c>
      <c r="S642" s="2">
        <v>1.24</v>
      </c>
      <c r="T642" s="2">
        <v>0.87</v>
      </c>
      <c r="U642" s="2">
        <v>1.6E-2</v>
      </c>
      <c r="W642" s="2">
        <f t="shared" si="64"/>
        <v>0.66765188715702706</v>
      </c>
      <c r="X642" s="2">
        <f t="shared" si="68"/>
        <v>3.907262239291575E-2</v>
      </c>
      <c r="Y642" s="2">
        <f t="shared" si="65"/>
        <v>16851.199752574037</v>
      </c>
      <c r="Z642" s="2">
        <f>SUM(Y635:Y642)/ SUM(E635:E642)</f>
        <v>8.884677136021206E-2</v>
      </c>
      <c r="AA642" s="2">
        <f t="shared" si="66"/>
        <v>0.13915815185923022</v>
      </c>
    </row>
    <row r="674" spans="2:4" x14ac:dyDescent="0.35">
      <c r="B674" s="2" t="s">
        <v>33</v>
      </c>
      <c r="C674" s="2" t="s">
        <v>33</v>
      </c>
      <c r="D674" s="2" t="s">
        <v>33</v>
      </c>
    </row>
    <row r="675" spans="2:4" x14ac:dyDescent="0.35">
      <c r="B675" s="2" t="s">
        <v>33</v>
      </c>
      <c r="C675" s="2" t="s">
        <v>33</v>
      </c>
      <c r="D675" s="2" t="s">
        <v>33</v>
      </c>
    </row>
    <row r="676" spans="2:4" x14ac:dyDescent="0.35">
      <c r="B676" s="2" t="s">
        <v>33</v>
      </c>
      <c r="C676" s="2" t="s">
        <v>33</v>
      </c>
      <c r="D676" s="2" t="s">
        <v>33</v>
      </c>
    </row>
    <row r="677" spans="2:4" x14ac:dyDescent="0.35">
      <c r="B677" s="2" t="s">
        <v>33</v>
      </c>
      <c r="C677" s="2" t="s">
        <v>33</v>
      </c>
      <c r="D677" s="2" t="s">
        <v>33</v>
      </c>
    </row>
    <row r="678" spans="2:4" x14ac:dyDescent="0.35">
      <c r="B678" s="2" t="s">
        <v>33</v>
      </c>
      <c r="C678" s="2" t="s">
        <v>33</v>
      </c>
      <c r="D678" s="2" t="s">
        <v>33</v>
      </c>
    </row>
    <row r="679" spans="2:4" x14ac:dyDescent="0.35">
      <c r="B679" s="2" t="s">
        <v>33</v>
      </c>
      <c r="C679" s="2" t="s">
        <v>33</v>
      </c>
      <c r="D679" s="2" t="s">
        <v>33</v>
      </c>
    </row>
    <row r="680" spans="2:4" x14ac:dyDescent="0.35">
      <c r="B680" s="2" t="s">
        <v>33</v>
      </c>
      <c r="C680" s="2" t="s">
        <v>33</v>
      </c>
      <c r="D680" s="2" t="s">
        <v>33</v>
      </c>
    </row>
    <row r="681" spans="2:4" x14ac:dyDescent="0.35">
      <c r="B681" s="2" t="s">
        <v>33</v>
      </c>
      <c r="C681" s="2" t="s">
        <v>33</v>
      </c>
      <c r="D681" s="2" t="s">
        <v>33</v>
      </c>
    </row>
    <row r="682" spans="2:4" x14ac:dyDescent="0.35">
      <c r="B682" s="2" t="s">
        <v>33</v>
      </c>
      <c r="C682" s="2" t="s">
        <v>33</v>
      </c>
      <c r="D682" s="2" t="s">
        <v>33</v>
      </c>
    </row>
    <row r="683" spans="2:4" x14ac:dyDescent="0.35">
      <c r="B683" s="2" t="s">
        <v>33</v>
      </c>
      <c r="C683" s="2" t="s">
        <v>33</v>
      </c>
      <c r="D683" s="2" t="s">
        <v>33</v>
      </c>
    </row>
    <row r="684" spans="2:4" x14ac:dyDescent="0.35">
      <c r="B684" s="2" t="s">
        <v>33</v>
      </c>
      <c r="C684" s="2" t="s">
        <v>33</v>
      </c>
      <c r="D684" s="2" t="s">
        <v>33</v>
      </c>
    </row>
    <row r="685" spans="2:4" x14ac:dyDescent="0.35">
      <c r="B685" s="2" t="s">
        <v>33</v>
      </c>
      <c r="C685" s="2" t="s">
        <v>33</v>
      </c>
      <c r="D685" s="2" t="s">
        <v>33</v>
      </c>
    </row>
    <row r="686" spans="2:4" x14ac:dyDescent="0.35">
      <c r="B686" s="2" t="s">
        <v>33</v>
      </c>
      <c r="C686" s="2" t="s">
        <v>33</v>
      </c>
      <c r="D686" s="2" t="s">
        <v>33</v>
      </c>
    </row>
    <row r="687" spans="2:4" x14ac:dyDescent="0.35">
      <c r="B687" s="2" t="s">
        <v>33</v>
      </c>
      <c r="C687" s="2" t="s">
        <v>33</v>
      </c>
      <c r="D687" s="2" t="s">
        <v>33</v>
      </c>
    </row>
    <row r="688" spans="2:4" x14ac:dyDescent="0.35">
      <c r="B688" s="2" t="s">
        <v>33</v>
      </c>
      <c r="C688" s="2" t="s">
        <v>33</v>
      </c>
      <c r="D688" s="2" t="s">
        <v>33</v>
      </c>
    </row>
    <row r="689" spans="2:4" x14ac:dyDescent="0.35">
      <c r="B689" s="2" t="s">
        <v>33</v>
      </c>
      <c r="C689" s="2" t="s">
        <v>33</v>
      </c>
      <c r="D689" s="2" t="s">
        <v>33</v>
      </c>
    </row>
    <row r="690" spans="2:4" x14ac:dyDescent="0.35">
      <c r="B690" s="2" t="s">
        <v>33</v>
      </c>
      <c r="C690" s="2" t="s">
        <v>33</v>
      </c>
      <c r="D690" s="2" t="s">
        <v>33</v>
      </c>
    </row>
    <row r="691" spans="2:4" x14ac:dyDescent="0.35">
      <c r="B691" s="2" t="s">
        <v>33</v>
      </c>
      <c r="C691" s="2" t="s">
        <v>33</v>
      </c>
      <c r="D691" s="2" t="s">
        <v>33</v>
      </c>
    </row>
    <row r="692" spans="2:4" x14ac:dyDescent="0.35">
      <c r="B692" s="2" t="s">
        <v>33</v>
      </c>
      <c r="C692" s="2" t="s">
        <v>33</v>
      </c>
      <c r="D692" s="2" t="s">
        <v>33</v>
      </c>
    </row>
    <row r="693" spans="2:4" x14ac:dyDescent="0.35">
      <c r="B693" s="2" t="s">
        <v>33</v>
      </c>
      <c r="C693" s="2" t="s">
        <v>33</v>
      </c>
      <c r="D693" s="2" t="s">
        <v>33</v>
      </c>
    </row>
    <row r="694" spans="2:4" x14ac:dyDescent="0.35">
      <c r="B694" s="2" t="s">
        <v>33</v>
      </c>
      <c r="C694" s="2" t="s">
        <v>33</v>
      </c>
      <c r="D694" s="2" t="s">
        <v>33</v>
      </c>
    </row>
    <row r="695" spans="2:4" x14ac:dyDescent="0.35">
      <c r="B695" s="2" t="s">
        <v>33</v>
      </c>
      <c r="C695" s="2" t="s">
        <v>33</v>
      </c>
      <c r="D695" s="2" t="s">
        <v>33</v>
      </c>
    </row>
    <row r="696" spans="2:4" x14ac:dyDescent="0.35">
      <c r="B696" s="2" t="s">
        <v>33</v>
      </c>
      <c r="C696" s="2" t="s">
        <v>33</v>
      </c>
      <c r="D696" s="2" t="s">
        <v>33</v>
      </c>
    </row>
    <row r="697" spans="2:4" x14ac:dyDescent="0.35">
      <c r="B697" s="2" t="s">
        <v>33</v>
      </c>
      <c r="C697" s="2" t="s">
        <v>33</v>
      </c>
      <c r="D697" s="2" t="s">
        <v>33</v>
      </c>
    </row>
    <row r="698" spans="2:4" x14ac:dyDescent="0.35">
      <c r="B698" s="2" t="s">
        <v>33</v>
      </c>
      <c r="C698" s="2" t="s">
        <v>33</v>
      </c>
      <c r="D698" s="2" t="s">
        <v>33</v>
      </c>
    </row>
    <row r="699" spans="2:4" x14ac:dyDescent="0.35">
      <c r="B699" s="2" t="s">
        <v>33</v>
      </c>
      <c r="C699" s="2" t="s">
        <v>33</v>
      </c>
      <c r="D699" s="2" t="s">
        <v>33</v>
      </c>
    </row>
    <row r="700" spans="2:4" x14ac:dyDescent="0.35">
      <c r="B700" s="2" t="s">
        <v>33</v>
      </c>
      <c r="C700" s="2" t="s">
        <v>33</v>
      </c>
      <c r="D700" s="2" t="s">
        <v>33</v>
      </c>
    </row>
    <row r="701" spans="2:4" x14ac:dyDescent="0.35">
      <c r="B701" s="2" t="s">
        <v>33</v>
      </c>
      <c r="C701" s="2" t="s">
        <v>33</v>
      </c>
      <c r="D701" s="2" t="s">
        <v>33</v>
      </c>
    </row>
    <row r="702" spans="2:4" x14ac:dyDescent="0.35">
      <c r="B702" s="2" t="s">
        <v>33</v>
      </c>
      <c r="C702" s="2" t="s">
        <v>33</v>
      </c>
      <c r="D702" s="2" t="s">
        <v>33</v>
      </c>
    </row>
    <row r="703" spans="2:4" x14ac:dyDescent="0.35">
      <c r="B703" s="2" t="s">
        <v>33</v>
      </c>
      <c r="C703" s="2" t="s">
        <v>33</v>
      </c>
      <c r="D703" s="2" t="s">
        <v>33</v>
      </c>
    </row>
    <row r="704" spans="2:4" x14ac:dyDescent="0.35">
      <c r="B704" s="2" t="s">
        <v>33</v>
      </c>
      <c r="C704" s="2" t="s">
        <v>33</v>
      </c>
      <c r="D704" s="2" t="s">
        <v>33</v>
      </c>
    </row>
    <row r="705" spans="2:4" x14ac:dyDescent="0.35">
      <c r="B705" s="2" t="s">
        <v>33</v>
      </c>
      <c r="C705" s="2" t="s">
        <v>33</v>
      </c>
      <c r="D705" s="2" t="s">
        <v>33</v>
      </c>
    </row>
    <row r="706" spans="2:4" x14ac:dyDescent="0.35">
      <c r="B706" s="2" t="s">
        <v>33</v>
      </c>
      <c r="C706" s="2" t="s">
        <v>33</v>
      </c>
      <c r="D706" s="2" t="s">
        <v>33</v>
      </c>
    </row>
    <row r="707" spans="2:4" x14ac:dyDescent="0.35">
      <c r="B707" s="2" t="s">
        <v>33</v>
      </c>
      <c r="C707" s="2" t="s">
        <v>33</v>
      </c>
      <c r="D707" s="2" t="s">
        <v>33</v>
      </c>
    </row>
    <row r="708" spans="2:4" x14ac:dyDescent="0.35">
      <c r="B708" s="2" t="s">
        <v>33</v>
      </c>
      <c r="C708" s="2" t="s">
        <v>33</v>
      </c>
      <c r="D708" s="2" t="s">
        <v>33</v>
      </c>
    </row>
    <row r="709" spans="2:4" x14ac:dyDescent="0.35">
      <c r="B709" s="2" t="s">
        <v>33</v>
      </c>
      <c r="C709" s="2" t="s">
        <v>33</v>
      </c>
      <c r="D709" s="2" t="s">
        <v>33</v>
      </c>
    </row>
    <row r="710" spans="2:4" x14ac:dyDescent="0.35">
      <c r="B710" s="2" t="s">
        <v>33</v>
      </c>
      <c r="C710" s="2" t="s">
        <v>33</v>
      </c>
      <c r="D710" s="2" t="s">
        <v>33</v>
      </c>
    </row>
    <row r="711" spans="2:4" x14ac:dyDescent="0.35">
      <c r="B711" s="2" t="s">
        <v>33</v>
      </c>
      <c r="C711" s="2" t="s">
        <v>33</v>
      </c>
      <c r="D711" s="2" t="s">
        <v>33</v>
      </c>
    </row>
    <row r="712" spans="2:4" x14ac:dyDescent="0.35">
      <c r="B712" s="2" t="s">
        <v>33</v>
      </c>
      <c r="C712" s="2" t="s">
        <v>33</v>
      </c>
      <c r="D712" s="2" t="s">
        <v>33</v>
      </c>
    </row>
    <row r="713" spans="2:4" x14ac:dyDescent="0.35">
      <c r="B713" s="2" t="s">
        <v>33</v>
      </c>
      <c r="C713" s="2" t="s">
        <v>33</v>
      </c>
      <c r="D713" s="2" t="s">
        <v>33</v>
      </c>
    </row>
    <row r="714" spans="2:4" x14ac:dyDescent="0.35">
      <c r="B714" s="2" t="s">
        <v>33</v>
      </c>
      <c r="C714" s="2" t="s">
        <v>33</v>
      </c>
      <c r="D714" s="2" t="s">
        <v>33</v>
      </c>
    </row>
    <row r="715" spans="2:4" x14ac:dyDescent="0.35">
      <c r="B715" s="2" t="s">
        <v>33</v>
      </c>
      <c r="C715" s="2" t="s">
        <v>33</v>
      </c>
      <c r="D715" s="2" t="s">
        <v>33</v>
      </c>
    </row>
    <row r="716" spans="2:4" x14ac:dyDescent="0.35">
      <c r="B716" s="2" t="s">
        <v>33</v>
      </c>
      <c r="C716" s="2" t="s">
        <v>33</v>
      </c>
      <c r="D716" s="2" t="s">
        <v>33</v>
      </c>
    </row>
    <row r="717" spans="2:4" x14ac:dyDescent="0.35">
      <c r="B717" s="2" t="s">
        <v>33</v>
      </c>
      <c r="C717" s="2" t="s">
        <v>33</v>
      </c>
      <c r="D717" s="2" t="s">
        <v>33</v>
      </c>
    </row>
    <row r="718" spans="2:4" x14ac:dyDescent="0.35">
      <c r="B718" s="2" t="s">
        <v>33</v>
      </c>
      <c r="C718" s="2" t="s">
        <v>33</v>
      </c>
      <c r="D718" s="2" t="s">
        <v>33</v>
      </c>
    </row>
    <row r="719" spans="2:4" x14ac:dyDescent="0.35">
      <c r="B719" s="2" t="s">
        <v>33</v>
      </c>
      <c r="C719" s="2" t="s">
        <v>33</v>
      </c>
      <c r="D719" s="2" t="s">
        <v>33</v>
      </c>
    </row>
    <row r="720" spans="2:4" x14ac:dyDescent="0.35">
      <c r="B720" s="2" t="s">
        <v>33</v>
      </c>
      <c r="C720" s="2" t="s">
        <v>33</v>
      </c>
      <c r="D720" s="2" t="s">
        <v>33</v>
      </c>
    </row>
  </sheetData>
  <mergeCells count="3">
    <mergeCell ref="A1:G1"/>
    <mergeCell ref="I1:P1"/>
    <mergeCell ref="AC1:AI1"/>
  </mergeCells>
  <pageMargins left="0.7" right="0.7" top="0.75" bottom="0.75" header="0.3" footer="0.3"/>
  <pageSetup orientation="portrait" r:id="rId1"/>
  <ignoredErrors>
    <ignoredError sqref="P3:P673" calculatedColumn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DE3CD-1A43-43AB-B1ED-1FE467E651B8}">
  <dimension ref="A1:I23"/>
  <sheetViews>
    <sheetView workbookViewId="0">
      <selection sqref="A1:I1"/>
    </sheetView>
  </sheetViews>
  <sheetFormatPr defaultColWidth="8.81640625" defaultRowHeight="14.5" x14ac:dyDescent="0.35"/>
  <cols>
    <col min="1" max="1" width="14.26953125" style="15" customWidth="1"/>
    <col min="2" max="2" width="14.26953125" style="16" customWidth="1"/>
    <col min="3" max="3" width="14.26953125" style="17" customWidth="1"/>
    <col min="4" max="5" width="14.26953125" style="15" customWidth="1"/>
    <col min="6" max="6" width="14.26953125" style="17" customWidth="1"/>
    <col min="7" max="9" width="14.26953125" style="15" customWidth="1"/>
    <col min="10" max="16384" width="8.81640625" style="13"/>
  </cols>
  <sheetData>
    <row r="1" spans="1:9" x14ac:dyDescent="0.35">
      <c r="A1" s="21" t="s">
        <v>45</v>
      </c>
      <c r="B1" s="21"/>
      <c r="C1" s="21"/>
      <c r="D1" s="21"/>
      <c r="E1" s="21"/>
      <c r="F1" s="21"/>
      <c r="G1" s="21"/>
      <c r="H1" s="21"/>
      <c r="I1" s="21"/>
    </row>
    <row r="2" spans="1:9" ht="14.5" customHeight="1" x14ac:dyDescent="0.35">
      <c r="A2" s="22" t="s">
        <v>3</v>
      </c>
      <c r="B2" s="24" t="s">
        <v>46</v>
      </c>
      <c r="C2" s="25"/>
      <c r="D2" s="24" t="s">
        <v>48</v>
      </c>
      <c r="E2" s="25"/>
      <c r="F2" s="24" t="s">
        <v>47</v>
      </c>
      <c r="G2" s="25"/>
      <c r="H2" s="24" t="s">
        <v>49</v>
      </c>
      <c r="I2" s="25"/>
    </row>
    <row r="3" spans="1:9" x14ac:dyDescent="0.35">
      <c r="A3" s="23"/>
      <c r="B3" s="19">
        <v>2.5000000000000001E-2</v>
      </c>
      <c r="C3" s="19">
        <v>0.97499999999999998</v>
      </c>
      <c r="D3" s="19">
        <v>2.5000000000000001E-2</v>
      </c>
      <c r="E3" s="19">
        <v>0.97499999999999998</v>
      </c>
      <c r="F3" s="19">
        <v>2.5000000000000001E-2</v>
      </c>
      <c r="G3" s="19">
        <v>0.97499999999999998</v>
      </c>
      <c r="H3" s="19">
        <v>2.5000000000000001E-2</v>
      </c>
      <c r="I3" s="19">
        <v>0.97499999999999998</v>
      </c>
    </row>
    <row r="4" spans="1:9" x14ac:dyDescent="0.35">
      <c r="A4" s="18">
        <v>2000</v>
      </c>
      <c r="B4" s="14">
        <v>25</v>
      </c>
      <c r="C4" s="14">
        <v>27.8</v>
      </c>
      <c r="D4" s="14">
        <v>11.8</v>
      </c>
      <c r="E4" s="14">
        <v>14.8</v>
      </c>
      <c r="F4" s="14">
        <v>18.899999999999999</v>
      </c>
      <c r="G4" s="14">
        <v>21.4</v>
      </c>
      <c r="H4" s="14">
        <v>14.3</v>
      </c>
      <c r="I4" s="14">
        <v>17.899999999999999</v>
      </c>
    </row>
    <row r="5" spans="1:9" x14ac:dyDescent="0.35">
      <c r="A5" s="18">
        <v>2001</v>
      </c>
      <c r="B5" s="14">
        <v>24.4</v>
      </c>
      <c r="C5" s="14">
        <v>27.102499999999999</v>
      </c>
      <c r="D5" s="14">
        <v>11.6</v>
      </c>
      <c r="E5" s="14">
        <v>14.5</v>
      </c>
      <c r="F5" s="14">
        <v>18.5</v>
      </c>
      <c r="G5" s="14">
        <v>21</v>
      </c>
      <c r="H5" s="14">
        <v>14.2</v>
      </c>
      <c r="I5" s="14">
        <v>17.8</v>
      </c>
    </row>
    <row r="6" spans="1:9" x14ac:dyDescent="0.35">
      <c r="A6" s="18">
        <v>2002</v>
      </c>
      <c r="B6" s="14">
        <v>23.9</v>
      </c>
      <c r="C6" s="14">
        <v>26.5</v>
      </c>
      <c r="D6" s="14">
        <v>12.1</v>
      </c>
      <c r="E6" s="14">
        <v>15.1</v>
      </c>
      <c r="F6" s="14">
        <v>18.2</v>
      </c>
      <c r="G6" s="14">
        <v>20.6</v>
      </c>
      <c r="H6" s="14">
        <v>14.5</v>
      </c>
      <c r="I6" s="14">
        <v>18.3</v>
      </c>
    </row>
    <row r="7" spans="1:9" x14ac:dyDescent="0.35">
      <c r="A7" s="18">
        <v>2003</v>
      </c>
      <c r="B7" s="14">
        <v>22.9</v>
      </c>
      <c r="C7" s="14">
        <v>25.5</v>
      </c>
      <c r="D7" s="14">
        <v>12.1</v>
      </c>
      <c r="E7" s="14">
        <v>15.1</v>
      </c>
      <c r="F7" s="14">
        <v>17.897500000000001</v>
      </c>
      <c r="G7" s="14">
        <v>20.2</v>
      </c>
      <c r="H7" s="14">
        <v>14.5</v>
      </c>
      <c r="I7" s="14">
        <v>18.2</v>
      </c>
    </row>
    <row r="8" spans="1:9" x14ac:dyDescent="0.35">
      <c r="A8" s="18">
        <v>2004</v>
      </c>
      <c r="B8" s="14">
        <v>22.8</v>
      </c>
      <c r="C8" s="14">
        <v>25.2</v>
      </c>
      <c r="D8" s="14">
        <v>12.2</v>
      </c>
      <c r="E8" s="14">
        <v>15.2</v>
      </c>
      <c r="F8" s="14">
        <v>17.600000000000001</v>
      </c>
      <c r="G8" s="14">
        <v>19.899999999999999</v>
      </c>
      <c r="H8" s="14">
        <v>14.5</v>
      </c>
      <c r="I8" s="14">
        <v>18.2</v>
      </c>
    </row>
    <row r="9" spans="1:9" x14ac:dyDescent="0.35">
      <c r="A9" s="18">
        <v>2005</v>
      </c>
      <c r="B9" s="14">
        <v>21.8</v>
      </c>
      <c r="C9" s="14">
        <v>24.2</v>
      </c>
      <c r="D9" s="14">
        <v>12.2</v>
      </c>
      <c r="E9" s="14">
        <v>15.2</v>
      </c>
      <c r="F9" s="14">
        <v>17.399999999999999</v>
      </c>
      <c r="G9" s="14">
        <v>19.600000000000001</v>
      </c>
      <c r="H9" s="14">
        <v>14.4</v>
      </c>
      <c r="I9" s="14">
        <v>18</v>
      </c>
    </row>
    <row r="10" spans="1:9" x14ac:dyDescent="0.35">
      <c r="A10" s="18">
        <v>2006</v>
      </c>
      <c r="B10" s="14">
        <v>21.4</v>
      </c>
      <c r="C10" s="14">
        <v>23.6</v>
      </c>
      <c r="D10" s="14">
        <v>12</v>
      </c>
      <c r="E10" s="14">
        <v>14.9</v>
      </c>
      <c r="F10" s="14">
        <v>17</v>
      </c>
      <c r="G10" s="14">
        <v>19.2</v>
      </c>
      <c r="H10" s="14">
        <v>14.5</v>
      </c>
      <c r="I10" s="14">
        <v>18</v>
      </c>
    </row>
    <row r="11" spans="1:9" x14ac:dyDescent="0.35">
      <c r="A11" s="18">
        <v>2007</v>
      </c>
      <c r="B11" s="14">
        <v>20.7</v>
      </c>
      <c r="C11" s="14">
        <v>22.9</v>
      </c>
      <c r="D11" s="14">
        <v>11.8</v>
      </c>
      <c r="E11" s="14">
        <v>14.6</v>
      </c>
      <c r="F11" s="14">
        <v>16.5</v>
      </c>
      <c r="G11" s="14">
        <v>18.600000000000001</v>
      </c>
      <c r="H11" s="14">
        <v>14.6</v>
      </c>
      <c r="I11" s="14">
        <v>18.2</v>
      </c>
    </row>
    <row r="12" spans="1:9" x14ac:dyDescent="0.35">
      <c r="A12" s="18">
        <v>2008</v>
      </c>
      <c r="B12" s="14">
        <v>19.7</v>
      </c>
      <c r="C12" s="14">
        <v>21.9</v>
      </c>
      <c r="D12" s="14">
        <v>11.4</v>
      </c>
      <c r="E12" s="14">
        <v>14.2</v>
      </c>
      <c r="F12" s="14">
        <v>16.100000000000001</v>
      </c>
      <c r="G12" s="14">
        <v>18.2</v>
      </c>
      <c r="H12" s="14">
        <v>14.3</v>
      </c>
      <c r="I12" s="14">
        <v>17.899999999999999</v>
      </c>
    </row>
    <row r="13" spans="1:9" x14ac:dyDescent="0.35">
      <c r="A13" s="18">
        <v>2009</v>
      </c>
      <c r="B13" s="14">
        <v>19.8</v>
      </c>
      <c r="C13" s="14">
        <v>21.8</v>
      </c>
      <c r="D13" s="14">
        <v>11.4</v>
      </c>
      <c r="E13" s="14">
        <v>14.1</v>
      </c>
      <c r="F13" s="14">
        <v>15.8</v>
      </c>
      <c r="G13" s="14">
        <v>17.7</v>
      </c>
      <c r="H13" s="14">
        <v>14.3</v>
      </c>
      <c r="I13" s="14">
        <v>17.7</v>
      </c>
    </row>
    <row r="14" spans="1:9" x14ac:dyDescent="0.35">
      <c r="A14" s="18">
        <v>2010</v>
      </c>
      <c r="B14" s="14">
        <v>19.600000000000001</v>
      </c>
      <c r="C14" s="14">
        <v>21.6</v>
      </c>
      <c r="D14" s="14">
        <v>11.6</v>
      </c>
      <c r="E14" s="14">
        <v>14.2</v>
      </c>
      <c r="F14" s="14">
        <v>15.4</v>
      </c>
      <c r="G14" s="14">
        <v>17.3</v>
      </c>
      <c r="H14" s="14">
        <v>14.2</v>
      </c>
      <c r="I14" s="14">
        <v>17.600000000000001</v>
      </c>
    </row>
    <row r="15" spans="1:9" x14ac:dyDescent="0.35">
      <c r="A15" s="18">
        <v>2011</v>
      </c>
      <c r="B15" s="14">
        <v>18.600000000000001</v>
      </c>
      <c r="C15" s="14">
        <v>20.6</v>
      </c>
      <c r="D15" s="14">
        <v>11.3</v>
      </c>
      <c r="E15" s="14">
        <v>13.8</v>
      </c>
      <c r="F15" s="14">
        <v>14.9</v>
      </c>
      <c r="G15" s="14">
        <v>16.7</v>
      </c>
      <c r="H15" s="14">
        <v>13.8</v>
      </c>
      <c r="I15" s="14">
        <v>17</v>
      </c>
    </row>
    <row r="16" spans="1:9" x14ac:dyDescent="0.35">
      <c r="A16" s="18">
        <v>2012</v>
      </c>
      <c r="B16" s="14">
        <v>18.100000000000001</v>
      </c>
      <c r="C16" s="14">
        <v>20</v>
      </c>
      <c r="D16" s="14">
        <v>11.4</v>
      </c>
      <c r="E16" s="14">
        <v>14</v>
      </c>
      <c r="F16" s="14">
        <v>14.4</v>
      </c>
      <c r="G16" s="14">
        <v>16.100000000000001</v>
      </c>
      <c r="H16" s="14">
        <v>13.7</v>
      </c>
      <c r="I16" s="14">
        <v>16.899999999999999</v>
      </c>
    </row>
    <row r="17" spans="1:9" x14ac:dyDescent="0.35">
      <c r="A17" s="18">
        <v>2013</v>
      </c>
      <c r="B17" s="14">
        <v>17.5</v>
      </c>
      <c r="C17" s="14">
        <v>19.399999999999999</v>
      </c>
      <c r="D17" s="14">
        <v>11</v>
      </c>
      <c r="E17" s="14">
        <v>13.5</v>
      </c>
      <c r="F17" s="14">
        <v>13.7</v>
      </c>
      <c r="G17" s="14">
        <v>15.4</v>
      </c>
      <c r="H17" s="14">
        <v>13.3</v>
      </c>
      <c r="I17" s="14">
        <v>16.5</v>
      </c>
    </row>
    <row r="18" spans="1:9" x14ac:dyDescent="0.35">
      <c r="A18" s="18">
        <v>2014</v>
      </c>
      <c r="B18" s="14">
        <v>16.399999999999999</v>
      </c>
      <c r="C18" s="14">
        <v>18.2</v>
      </c>
      <c r="D18" s="14">
        <v>10.6</v>
      </c>
      <c r="E18" s="14">
        <v>13</v>
      </c>
      <c r="F18" s="14">
        <v>13.2</v>
      </c>
      <c r="G18" s="14">
        <v>14.8</v>
      </c>
      <c r="H18" s="14">
        <v>13.2</v>
      </c>
      <c r="I18" s="14">
        <v>16.3</v>
      </c>
    </row>
    <row r="19" spans="1:9" x14ac:dyDescent="0.35">
      <c r="A19" s="18">
        <v>2015</v>
      </c>
      <c r="B19" s="14">
        <v>15.4</v>
      </c>
      <c r="C19" s="14">
        <v>17.100000000000001</v>
      </c>
      <c r="D19" s="14">
        <v>9.8000000000000007</v>
      </c>
      <c r="E19" s="14">
        <v>12.1</v>
      </c>
      <c r="F19" s="14">
        <v>12.6</v>
      </c>
      <c r="G19" s="14">
        <v>14.1</v>
      </c>
      <c r="H19" s="14">
        <v>12.6</v>
      </c>
      <c r="I19" s="14">
        <v>15.6</v>
      </c>
    </row>
    <row r="20" spans="1:9" x14ac:dyDescent="0.35">
      <c r="A20" s="18">
        <v>2016</v>
      </c>
      <c r="B20" s="14">
        <v>14.3</v>
      </c>
      <c r="C20" s="14">
        <v>15.9</v>
      </c>
      <c r="D20" s="14">
        <v>9.4</v>
      </c>
      <c r="E20" s="14">
        <v>11.6</v>
      </c>
      <c r="F20" s="14">
        <v>11.7</v>
      </c>
      <c r="G20" s="14">
        <v>13.1</v>
      </c>
      <c r="H20" s="14">
        <v>11.9</v>
      </c>
      <c r="I20" s="14">
        <v>14.8</v>
      </c>
    </row>
    <row r="21" spans="1:9" x14ac:dyDescent="0.35">
      <c r="A21" s="18">
        <v>2017</v>
      </c>
      <c r="B21" s="14">
        <v>13.1</v>
      </c>
      <c r="C21" s="14">
        <v>14.6</v>
      </c>
      <c r="D21" s="14">
        <v>8.9</v>
      </c>
      <c r="E21" s="14">
        <v>11</v>
      </c>
      <c r="F21" s="14">
        <v>10.9</v>
      </c>
      <c r="G21" s="14">
        <v>12.2</v>
      </c>
      <c r="H21" s="14">
        <v>11.4</v>
      </c>
      <c r="I21" s="14">
        <v>14.2</v>
      </c>
    </row>
    <row r="22" spans="1:9" x14ac:dyDescent="0.35">
      <c r="A22" s="18">
        <v>2018</v>
      </c>
      <c r="B22" s="14">
        <v>12</v>
      </c>
      <c r="C22" s="14">
        <v>13.4</v>
      </c>
      <c r="D22" s="14">
        <v>8.3000000000000007</v>
      </c>
      <c r="E22" s="14">
        <v>10.4</v>
      </c>
      <c r="F22" s="14">
        <v>10.1</v>
      </c>
      <c r="G22" s="14">
        <v>11.4</v>
      </c>
      <c r="H22" s="14">
        <v>10.9</v>
      </c>
      <c r="I22" s="14">
        <v>13.6</v>
      </c>
    </row>
    <row r="23" spans="1:9" x14ac:dyDescent="0.35">
      <c r="A23" s="18">
        <v>2019</v>
      </c>
      <c r="B23" s="14">
        <v>11.4</v>
      </c>
      <c r="C23" s="14">
        <v>12.8</v>
      </c>
      <c r="D23" s="14">
        <v>7.9</v>
      </c>
      <c r="E23" s="14">
        <v>9.9</v>
      </c>
      <c r="F23" s="14">
        <v>9.6</v>
      </c>
      <c r="G23" s="14">
        <v>10.8</v>
      </c>
      <c r="H23" s="14">
        <v>10.4</v>
      </c>
      <c r="I23" s="14">
        <v>12.9</v>
      </c>
    </row>
  </sheetData>
  <mergeCells count="6">
    <mergeCell ref="A1:I1"/>
    <mergeCell ref="A2:A3"/>
    <mergeCell ref="B2:C2"/>
    <mergeCell ref="D2:E2"/>
    <mergeCell ref="F2:G2"/>
    <mergeCell ref="H2:I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72D78-B627-4354-9BF0-EB48A5FDADEF}">
  <dimension ref="A1:AJ67"/>
  <sheetViews>
    <sheetView topLeftCell="P35" workbookViewId="0">
      <selection activeCell="Y42" sqref="Y42"/>
    </sheetView>
  </sheetViews>
  <sheetFormatPr defaultRowHeight="14.5" x14ac:dyDescent="0.35"/>
  <cols>
    <col min="1" max="1" width="12.08984375" style="2" bestFit="1" customWidth="1"/>
    <col min="2" max="2" width="22.36328125" style="2" bestFit="1" customWidth="1"/>
    <col min="3" max="3" width="18.7265625" style="2" bestFit="1" customWidth="1"/>
    <col min="4" max="4" width="23.54296875" style="2" bestFit="1" customWidth="1"/>
    <col min="5" max="6" width="12.08984375" style="2" bestFit="1" customWidth="1"/>
    <col min="7" max="7" width="13.08984375" style="2" bestFit="1" customWidth="1"/>
    <col min="8" max="8" width="3.6328125" style="2" customWidth="1"/>
    <col min="9" max="9" width="8.7265625" style="2"/>
    <col min="10" max="10" width="21.36328125" style="2" customWidth="1"/>
    <col min="11" max="11" width="13.6328125" style="2" customWidth="1"/>
    <col min="12" max="13" width="8.7265625" style="2"/>
    <col min="14" max="14" width="10.08984375" style="2" customWidth="1"/>
    <col min="15" max="15" width="8.7265625" style="2"/>
    <col min="16" max="16" width="4" style="2" customWidth="1"/>
    <col min="17" max="17" width="12.54296875" style="2" customWidth="1"/>
    <col min="18" max="18" width="16.7265625" style="2" customWidth="1"/>
    <col min="19" max="19" width="18.08984375" style="2" customWidth="1"/>
    <col min="20" max="20" width="11.453125" style="2" customWidth="1"/>
    <col min="21" max="21" width="3.6328125" style="2" customWidth="1"/>
    <col min="22" max="24" width="8.7265625" style="2"/>
    <col min="25" max="25" width="8.7265625" style="7"/>
    <col min="26" max="26" width="11.453125" style="2" customWidth="1"/>
    <col min="27" max="27" width="3.36328125" style="2" customWidth="1"/>
    <col min="28" max="31" width="12.6328125" style="2" customWidth="1"/>
    <col min="32" max="32" width="8.7265625" style="2"/>
    <col min="33" max="33" width="10.453125" style="2" customWidth="1"/>
    <col min="34" max="34" width="13.81640625" style="2" customWidth="1"/>
    <col min="35" max="35" width="14" style="2" customWidth="1"/>
    <col min="36" max="36" width="11.26953125" style="2" customWidth="1"/>
    <col min="37" max="16384" width="8.7265625" style="2"/>
  </cols>
  <sheetData>
    <row r="1" spans="1:36" x14ac:dyDescent="0.35">
      <c r="A1" s="20" t="s">
        <v>0</v>
      </c>
      <c r="B1" s="20"/>
      <c r="C1" s="20"/>
      <c r="D1" s="20"/>
      <c r="E1" s="20"/>
      <c r="F1" s="20"/>
      <c r="G1" s="20"/>
      <c r="I1" s="20" t="s">
        <v>1</v>
      </c>
      <c r="J1" s="20"/>
      <c r="K1" s="20"/>
      <c r="L1" s="20"/>
      <c r="M1" s="20"/>
      <c r="N1" s="20"/>
      <c r="O1" s="20"/>
      <c r="V1" s="20" t="s">
        <v>34</v>
      </c>
      <c r="W1" s="20"/>
      <c r="X1" s="20"/>
      <c r="Y1" s="20"/>
      <c r="Z1" s="20"/>
      <c r="AB1" s="20" t="s">
        <v>35</v>
      </c>
      <c r="AC1" s="20"/>
      <c r="AD1" s="20"/>
      <c r="AE1" s="20"/>
      <c r="AG1" s="20"/>
      <c r="AH1" s="20"/>
      <c r="AI1" s="20"/>
      <c r="AJ1" s="20"/>
    </row>
    <row r="2" spans="1:36" s="1" customFormat="1" ht="41.5" customHeight="1" x14ac:dyDescent="0.35">
      <c r="A2" s="1" t="s">
        <v>4</v>
      </c>
      <c r="B2" s="1" t="s">
        <v>5</v>
      </c>
      <c r="C2" s="1" t="s">
        <v>6</v>
      </c>
      <c r="D2" s="1" t="s">
        <v>36</v>
      </c>
      <c r="E2" s="1" t="s">
        <v>7</v>
      </c>
      <c r="F2" s="1" t="s">
        <v>8</v>
      </c>
      <c r="G2" s="1" t="s">
        <v>9</v>
      </c>
      <c r="I2" s="1" t="s">
        <v>4</v>
      </c>
      <c r="J2" s="1" t="s">
        <v>5</v>
      </c>
      <c r="K2" s="1" t="s">
        <v>6</v>
      </c>
      <c r="L2" s="1" t="s">
        <v>10</v>
      </c>
      <c r="M2" s="1" t="s">
        <v>7</v>
      </c>
      <c r="N2" s="1" t="s">
        <v>8</v>
      </c>
      <c r="O2" s="1" t="s">
        <v>11</v>
      </c>
      <c r="Q2" s="1" t="s">
        <v>12</v>
      </c>
      <c r="R2" s="1" t="s">
        <v>13</v>
      </c>
      <c r="S2" s="1" t="s">
        <v>14</v>
      </c>
      <c r="T2" s="1" t="s">
        <v>15</v>
      </c>
      <c r="V2" s="1" t="s">
        <v>16</v>
      </c>
      <c r="W2" s="1" t="s">
        <v>17</v>
      </c>
      <c r="X2" s="1" t="s">
        <v>18</v>
      </c>
      <c r="Y2" s="6" t="s">
        <v>2</v>
      </c>
      <c r="Z2" s="1" t="s">
        <v>19</v>
      </c>
      <c r="AB2" s="1" t="s">
        <v>16</v>
      </c>
      <c r="AC2" s="1" t="s">
        <v>17</v>
      </c>
      <c r="AD2" s="1" t="s">
        <v>18</v>
      </c>
      <c r="AE2" s="1" t="s">
        <v>2</v>
      </c>
    </row>
    <row r="3" spans="1:36" x14ac:dyDescent="0.35">
      <c r="A3" s="2" t="s">
        <v>20</v>
      </c>
      <c r="B3" s="2" t="s">
        <v>21</v>
      </c>
      <c r="C3" s="2" t="s">
        <v>22</v>
      </c>
      <c r="D3" s="2" t="s">
        <v>37</v>
      </c>
      <c r="E3" s="2">
        <v>7568</v>
      </c>
      <c r="F3" s="2">
        <v>1459626</v>
      </c>
      <c r="G3" s="2">
        <f>E3/F3</f>
        <v>5.1848898279422259E-3</v>
      </c>
      <c r="I3" s="2" t="s">
        <v>20</v>
      </c>
      <c r="J3" s="2" t="s">
        <v>21</v>
      </c>
      <c r="K3" s="2" t="s">
        <v>22</v>
      </c>
      <c r="L3" s="2" t="s">
        <v>23</v>
      </c>
      <c r="M3" s="2">
        <v>226</v>
      </c>
      <c r="N3" s="2">
        <v>1459626</v>
      </c>
      <c r="O3" s="2">
        <f t="shared" ref="O3:O34" si="0">M3/N3*1000</f>
        <v>0.15483418355112885</v>
      </c>
      <c r="Q3" s="2">
        <f t="shared" ref="Q3:Q34" si="1">E3-M3</f>
        <v>7342</v>
      </c>
      <c r="R3" s="2">
        <v>0.11</v>
      </c>
      <c r="S3" s="2">
        <v>0.06</v>
      </c>
      <c r="T3" s="2">
        <v>0.20699999999999999</v>
      </c>
      <c r="V3" s="2">
        <f t="shared" ref="V3:V34" si="2">(O3-R3)/(O3)</f>
        <v>0.28956256637168143</v>
      </c>
      <c r="W3" s="2">
        <f>(EXP(T3*O3)-EXP(T3*R3))/(EXP(T3*VALUE(O3)))</f>
        <v>9.2377434386564754E-3</v>
      </c>
      <c r="X3" s="2">
        <f t="shared" ref="X3:X34" si="3">M3*V3+Q3*W3</f>
        <v>133.26465232661585</v>
      </c>
      <c r="Z3" s="2">
        <f t="shared" ref="Z3:Z34" si="4">(E3-X3)/F3</f>
        <v>5.0935892808660465E-3</v>
      </c>
      <c r="AB3" s="2">
        <f t="shared" ref="AB3:AB34" si="5">(O3-S3)/O3</f>
        <v>0.61248867256637174</v>
      </c>
      <c r="AC3" s="2">
        <f>(EXP(T3*O3)-EXP(T3*S3))/(EXP(T3*O3))</f>
        <v>1.9439248935717246E-2</v>
      </c>
      <c r="AD3" s="2">
        <f t="shared" ref="AD3:AD34" si="6">M3*AB3+Q3*AC3</f>
        <v>281.14540568603604</v>
      </c>
      <c r="AH3" s="3"/>
      <c r="AI3" s="3"/>
      <c r="AJ3" s="3"/>
    </row>
    <row r="4" spans="1:36" x14ac:dyDescent="0.35">
      <c r="A4" s="2" t="s">
        <v>20</v>
      </c>
      <c r="B4" s="2" t="s">
        <v>21</v>
      </c>
      <c r="C4" s="2" t="s">
        <v>24</v>
      </c>
      <c r="D4" s="2" t="s">
        <v>38</v>
      </c>
      <c r="E4" s="2">
        <v>11722</v>
      </c>
      <c r="F4" s="2">
        <v>1500329</v>
      </c>
      <c r="G4" s="2">
        <f t="shared" ref="G4:G34" si="7">E4/F4</f>
        <v>7.8129530256363777E-3</v>
      </c>
      <c r="I4" s="2" t="s">
        <v>20</v>
      </c>
      <c r="J4" s="2" t="s">
        <v>21</v>
      </c>
      <c r="K4" s="2" t="s">
        <v>24</v>
      </c>
      <c r="L4" s="2" t="s">
        <v>23</v>
      </c>
      <c r="M4" s="2">
        <v>615</v>
      </c>
      <c r="N4" s="2">
        <v>1500329</v>
      </c>
      <c r="O4" s="2">
        <f t="shared" si="0"/>
        <v>0.40991009305292375</v>
      </c>
      <c r="Q4" s="2">
        <f t="shared" si="1"/>
        <v>11107</v>
      </c>
      <c r="R4" s="2">
        <v>0.13</v>
      </c>
      <c r="S4" s="2">
        <v>7.0000000000000007E-2</v>
      </c>
      <c r="T4" s="2">
        <v>0.17499999999999999</v>
      </c>
      <c r="V4" s="2">
        <f t="shared" si="2"/>
        <v>0.68285728455284556</v>
      </c>
      <c r="W4" s="2">
        <f t="shared" ref="W4:W34" si="8">(EXP(T4*O4)-EXP(T4*R4))/(EXP(T4*O4))</f>
        <v>4.7803888836412248E-2</v>
      </c>
      <c r="X4" s="2">
        <f t="shared" si="3"/>
        <v>950.91502330603089</v>
      </c>
      <c r="Z4" s="2">
        <f t="shared" si="4"/>
        <v>7.1791486911830463E-3</v>
      </c>
      <c r="AB4" s="2">
        <f t="shared" si="5"/>
        <v>0.82923084552845527</v>
      </c>
      <c r="AC4" s="2">
        <f t="shared" ref="AC4:AC34" si="9">(EXP(T4*O4)-EXP(T4*S4))/(EXP(T4*O4))</f>
        <v>5.7749641426100021E-2</v>
      </c>
      <c r="AD4" s="2">
        <f t="shared" si="6"/>
        <v>1151.4022373196929</v>
      </c>
      <c r="AH4" s="3"/>
      <c r="AI4" s="3"/>
      <c r="AJ4" s="3"/>
    </row>
    <row r="5" spans="1:36" x14ac:dyDescent="0.35">
      <c r="A5" s="2" t="s">
        <v>20</v>
      </c>
      <c r="B5" s="2" t="s">
        <v>21</v>
      </c>
      <c r="C5" s="2" t="s">
        <v>25</v>
      </c>
      <c r="D5" s="2" t="s">
        <v>39</v>
      </c>
      <c r="E5" s="2">
        <v>15747</v>
      </c>
      <c r="F5" s="2">
        <v>1358856</v>
      </c>
      <c r="G5" s="2">
        <f t="shared" si="7"/>
        <v>1.1588424380508311E-2</v>
      </c>
      <c r="I5" s="2" t="s">
        <v>20</v>
      </c>
      <c r="J5" s="2" t="s">
        <v>21</v>
      </c>
      <c r="K5" s="2" t="s">
        <v>25</v>
      </c>
      <c r="L5" s="2" t="s">
        <v>23</v>
      </c>
      <c r="M5" s="2">
        <v>1017</v>
      </c>
      <c r="N5" s="2">
        <v>1358856</v>
      </c>
      <c r="O5" s="2">
        <f t="shared" si="0"/>
        <v>0.74842367403168553</v>
      </c>
      <c r="Q5" s="2">
        <f t="shared" si="1"/>
        <v>14730</v>
      </c>
      <c r="R5" s="2">
        <v>0.2</v>
      </c>
      <c r="S5" s="2">
        <v>0.12</v>
      </c>
      <c r="T5" s="2">
        <v>8.6999999999999994E-2</v>
      </c>
      <c r="V5" s="2">
        <f t="shared" si="2"/>
        <v>0.73277168141592908</v>
      </c>
      <c r="W5" s="2">
        <f t="shared" si="8"/>
        <v>4.6592490447962639E-2</v>
      </c>
      <c r="X5" s="2">
        <f t="shared" si="3"/>
        <v>1431.5361842984894</v>
      </c>
      <c r="Z5" s="2">
        <f t="shared" si="4"/>
        <v>1.0534938077104204E-2</v>
      </c>
      <c r="AB5" s="2">
        <f t="shared" si="5"/>
        <v>0.83966300884955758</v>
      </c>
      <c r="AC5" s="2">
        <f t="shared" si="9"/>
        <v>5.320516790286705E-2</v>
      </c>
      <c r="AD5" s="2">
        <f t="shared" si="6"/>
        <v>1637.6494032092319</v>
      </c>
      <c r="AH5" s="3"/>
      <c r="AI5" s="3"/>
      <c r="AJ5" s="3"/>
    </row>
    <row r="6" spans="1:36" x14ac:dyDescent="0.35">
      <c r="A6" s="2" t="s">
        <v>20</v>
      </c>
      <c r="B6" s="2" t="s">
        <v>21</v>
      </c>
      <c r="C6" s="2" t="s">
        <v>26</v>
      </c>
      <c r="D6" s="2" t="s">
        <v>40</v>
      </c>
      <c r="E6" s="2">
        <v>17144</v>
      </c>
      <c r="F6" s="2">
        <v>1084162</v>
      </c>
      <c r="G6" s="2">
        <f t="shared" si="7"/>
        <v>1.5813134937398655E-2</v>
      </c>
      <c r="I6" s="2" t="s">
        <v>20</v>
      </c>
      <c r="J6" s="2" t="s">
        <v>21</v>
      </c>
      <c r="K6" s="2" t="s">
        <v>26</v>
      </c>
      <c r="L6" s="2" t="s">
        <v>23</v>
      </c>
      <c r="M6" s="2">
        <v>1045</v>
      </c>
      <c r="N6" s="2">
        <v>1084162</v>
      </c>
      <c r="O6" s="2">
        <f t="shared" si="0"/>
        <v>0.9638780920194584</v>
      </c>
      <c r="Q6" s="2">
        <f t="shared" si="1"/>
        <v>16099</v>
      </c>
      <c r="R6" s="2">
        <v>0.25</v>
      </c>
      <c r="S6" s="2">
        <v>0.17</v>
      </c>
      <c r="T6" s="2">
        <v>8.5000000000000006E-2</v>
      </c>
      <c r="V6" s="2">
        <f t="shared" si="2"/>
        <v>0.74063110047846892</v>
      </c>
      <c r="W6" s="2">
        <f t="shared" si="8"/>
        <v>5.8875307757050771E-2</v>
      </c>
      <c r="X6" s="2">
        <f t="shared" si="3"/>
        <v>1721.7930795807604</v>
      </c>
      <c r="Z6" s="2">
        <f t="shared" si="4"/>
        <v>1.4225002278644002E-2</v>
      </c>
      <c r="AB6" s="2">
        <f t="shared" si="5"/>
        <v>0.82362914832535883</v>
      </c>
      <c r="AC6" s="2">
        <f t="shared" si="9"/>
        <v>6.525324609764141E-2</v>
      </c>
      <c r="AD6" s="2">
        <f t="shared" si="6"/>
        <v>1911.2044689259289</v>
      </c>
      <c r="AH6" s="3"/>
      <c r="AI6" s="3"/>
      <c r="AJ6" s="3"/>
    </row>
    <row r="7" spans="1:36" x14ac:dyDescent="0.35">
      <c r="A7" s="2" t="s">
        <v>20</v>
      </c>
      <c r="B7" s="2" t="s">
        <v>21</v>
      </c>
      <c r="C7" s="2" t="s">
        <v>27</v>
      </c>
      <c r="D7" s="2" t="s">
        <v>41</v>
      </c>
      <c r="E7" s="2">
        <v>17333</v>
      </c>
      <c r="F7" s="2">
        <v>785382</v>
      </c>
      <c r="G7" s="2">
        <f t="shared" si="7"/>
        <v>2.2069515216798959E-2</v>
      </c>
      <c r="I7" s="2" t="s">
        <v>20</v>
      </c>
      <c r="J7" s="2" t="s">
        <v>21</v>
      </c>
      <c r="K7" s="2" t="s">
        <v>27</v>
      </c>
      <c r="L7" s="2" t="s">
        <v>23</v>
      </c>
      <c r="M7" s="2">
        <v>1084</v>
      </c>
      <c r="N7" s="2">
        <v>785382</v>
      </c>
      <c r="O7" s="2">
        <f t="shared" si="0"/>
        <v>1.3802200712519512</v>
      </c>
      <c r="Q7" s="2">
        <f t="shared" si="1"/>
        <v>16249</v>
      </c>
      <c r="R7" s="2">
        <v>0.34</v>
      </c>
      <c r="S7" s="2">
        <v>0.31</v>
      </c>
      <c r="T7" s="2">
        <v>6.9000000000000006E-2</v>
      </c>
      <c r="V7" s="2">
        <f t="shared" si="2"/>
        <v>0.75366247232472316</v>
      </c>
      <c r="W7" s="2">
        <f t="shared" si="8"/>
        <v>6.9259883290520116E-2</v>
      </c>
      <c r="X7" s="2">
        <f t="shared" si="3"/>
        <v>1942.3739635876614</v>
      </c>
      <c r="Z7" s="2">
        <f t="shared" si="4"/>
        <v>1.9596356978403298E-2</v>
      </c>
      <c r="AB7" s="2">
        <f t="shared" si="5"/>
        <v>0.77539813653136525</v>
      </c>
      <c r="AC7" s="2">
        <f t="shared" si="9"/>
        <v>7.1184522643138307E-2</v>
      </c>
      <c r="AD7" s="2">
        <f t="shared" si="6"/>
        <v>1997.2088884283544</v>
      </c>
    </row>
    <row r="8" spans="1:36" x14ac:dyDescent="0.35">
      <c r="A8" s="2" t="s">
        <v>20</v>
      </c>
      <c r="B8" s="2" t="s">
        <v>21</v>
      </c>
      <c r="C8" s="2" t="s">
        <v>28</v>
      </c>
      <c r="D8" s="2" t="s">
        <v>42</v>
      </c>
      <c r="E8" s="2">
        <v>17563</v>
      </c>
      <c r="F8" s="2">
        <v>527382</v>
      </c>
      <c r="G8" s="2">
        <f t="shared" si="7"/>
        <v>3.3302236329643409E-2</v>
      </c>
      <c r="I8" s="2" t="s">
        <v>20</v>
      </c>
      <c r="J8" s="2" t="s">
        <v>21</v>
      </c>
      <c r="K8" s="2" t="s">
        <v>28</v>
      </c>
      <c r="L8" s="2" t="s">
        <v>23</v>
      </c>
      <c r="M8" s="2">
        <v>934</v>
      </c>
      <c r="N8" s="2">
        <v>527382</v>
      </c>
      <c r="O8" s="2">
        <f t="shared" si="0"/>
        <v>1.7710122833164574</v>
      </c>
      <c r="Q8" s="2">
        <f t="shared" si="1"/>
        <v>16629</v>
      </c>
      <c r="R8" s="2">
        <v>0.43</v>
      </c>
      <c r="S8" s="2">
        <v>0.33</v>
      </c>
      <c r="T8" s="2">
        <v>5.6000000000000001E-2</v>
      </c>
      <c r="V8" s="2">
        <f t="shared" si="2"/>
        <v>0.75720100642398291</v>
      </c>
      <c r="W8" s="2">
        <f t="shared" si="8"/>
        <v>7.2346210872691968E-2</v>
      </c>
      <c r="X8" s="2">
        <f t="shared" si="3"/>
        <v>1910.2708806019948</v>
      </c>
      <c r="Z8" s="2">
        <f t="shared" si="4"/>
        <v>2.9680059462397285E-2</v>
      </c>
      <c r="AB8" s="2">
        <f t="shared" si="5"/>
        <v>0.81366588865096356</v>
      </c>
      <c r="AC8" s="2">
        <f t="shared" si="9"/>
        <v>7.7526553594229372E-2</v>
      </c>
      <c r="AD8" s="2">
        <f t="shared" si="6"/>
        <v>2049.1529997184402</v>
      </c>
    </row>
    <row r="9" spans="1:36" x14ac:dyDescent="0.35">
      <c r="A9" s="2" t="s">
        <v>20</v>
      </c>
      <c r="B9" s="2" t="s">
        <v>21</v>
      </c>
      <c r="C9" s="2" t="s">
        <v>29</v>
      </c>
      <c r="D9" s="2" t="s">
        <v>43</v>
      </c>
      <c r="E9" s="2">
        <v>18634</v>
      </c>
      <c r="F9" s="2">
        <v>355016</v>
      </c>
      <c r="G9" s="2">
        <f t="shared" si="7"/>
        <v>5.248777519886428E-2</v>
      </c>
      <c r="I9" s="2" t="s">
        <v>20</v>
      </c>
      <c r="J9" s="2" t="s">
        <v>21</v>
      </c>
      <c r="K9" s="2" t="s">
        <v>29</v>
      </c>
      <c r="L9" s="2" t="s">
        <v>23</v>
      </c>
      <c r="M9" s="2">
        <v>743</v>
      </c>
      <c r="N9" s="2">
        <v>355016</v>
      </c>
      <c r="O9" s="2">
        <f t="shared" si="0"/>
        <v>2.0928634202402145</v>
      </c>
      <c r="Q9" s="2">
        <f t="shared" si="1"/>
        <v>17891</v>
      </c>
      <c r="R9" s="2">
        <v>0.85</v>
      </c>
      <c r="S9" s="2">
        <v>0.57999999999999996</v>
      </c>
      <c r="T9" s="2">
        <v>3.9E-2</v>
      </c>
      <c r="V9" s="2">
        <f t="shared" si="2"/>
        <v>0.59385787348586805</v>
      </c>
      <c r="W9" s="2">
        <f t="shared" si="8"/>
        <v>4.7315674758440993E-2</v>
      </c>
      <c r="X9" s="2">
        <f t="shared" si="3"/>
        <v>1287.7611371032679</v>
      </c>
      <c r="Y9" s="7">
        <f>SUM(X3:X9)/ SUM(E3:E9)</f>
        <v>8.8712763296202105E-2</v>
      </c>
      <c r="Z9" s="2">
        <f t="shared" si="4"/>
        <v>4.8860442523426355E-2</v>
      </c>
      <c r="AB9" s="2">
        <f t="shared" si="5"/>
        <v>0.72286772543741584</v>
      </c>
      <c r="AC9" s="2">
        <f t="shared" si="9"/>
        <v>5.729480835706538E-2</v>
      </c>
      <c r="AD9" s="2">
        <f t="shared" si="6"/>
        <v>1562.1521363162567</v>
      </c>
      <c r="AE9" s="2">
        <f>SUM(AD3:AD9)/SUM(E3:E9)</f>
        <v>0.10017799036622435</v>
      </c>
    </row>
    <row r="10" spans="1:36" x14ac:dyDescent="0.35">
      <c r="A10" s="2" t="s">
        <v>20</v>
      </c>
      <c r="B10" s="2" t="s">
        <v>21</v>
      </c>
      <c r="C10" s="2" t="s">
        <v>30</v>
      </c>
      <c r="D10" s="2">
        <v>85</v>
      </c>
      <c r="E10" s="2">
        <v>41711</v>
      </c>
      <c r="F10" s="2">
        <v>373495</v>
      </c>
      <c r="G10" s="2">
        <f t="shared" si="7"/>
        <v>0.11167753249708831</v>
      </c>
      <c r="I10" s="2" t="s">
        <v>20</v>
      </c>
      <c r="J10" s="2" t="s">
        <v>21</v>
      </c>
      <c r="K10" s="2" t="s">
        <v>30</v>
      </c>
      <c r="L10" s="2" t="s">
        <v>23</v>
      </c>
      <c r="M10" s="2">
        <v>743</v>
      </c>
      <c r="N10" s="2">
        <v>373495</v>
      </c>
      <c r="O10" s="2">
        <f t="shared" si="0"/>
        <v>1.9893171260659446</v>
      </c>
      <c r="Q10" s="2">
        <f t="shared" si="1"/>
        <v>40968</v>
      </c>
      <c r="R10" s="2">
        <v>0.89</v>
      </c>
      <c r="S10" s="2">
        <v>0.61</v>
      </c>
      <c r="T10" s="2">
        <v>3.9E-2</v>
      </c>
      <c r="V10" s="2">
        <f t="shared" si="2"/>
        <v>0.55261029609690437</v>
      </c>
      <c r="W10" s="2">
        <f t="shared" si="8"/>
        <v>4.1967299937199012E-2</v>
      </c>
      <c r="X10" s="2">
        <f t="shared" si="3"/>
        <v>2129.905793827169</v>
      </c>
      <c r="Y10" s="7">
        <f>SUM(X3:X10)/ SUM(E3:E10)</f>
        <v>7.8060402888524033E-2</v>
      </c>
      <c r="Z10" s="2">
        <f t="shared" si="4"/>
        <v>0.10597489713697059</v>
      </c>
      <c r="AB10" s="2">
        <f t="shared" si="5"/>
        <v>0.69336211305518169</v>
      </c>
      <c r="AC10" s="2">
        <f t="shared" si="9"/>
        <v>5.2372103400567215E-2</v>
      </c>
      <c r="AD10" s="2">
        <f t="shared" si="6"/>
        <v>2660.7483821144378</v>
      </c>
      <c r="AE10" s="2">
        <f>SUM(AD3:AD10)/SUM(E3:E10)</f>
        <v>8.9882540745060982E-2</v>
      </c>
    </row>
    <row r="11" spans="1:36" x14ac:dyDescent="0.35">
      <c r="A11" s="2" t="s">
        <v>20</v>
      </c>
      <c r="B11" s="2" t="s">
        <v>31</v>
      </c>
      <c r="C11" s="2" t="s">
        <v>22</v>
      </c>
      <c r="D11" s="2" t="s">
        <v>37</v>
      </c>
      <c r="E11" s="2">
        <v>27959</v>
      </c>
      <c r="F11" s="2">
        <v>8083996</v>
      </c>
      <c r="G11" s="2">
        <f t="shared" si="7"/>
        <v>3.4585618300652303E-3</v>
      </c>
      <c r="I11" s="2" t="s">
        <v>20</v>
      </c>
      <c r="J11" s="2" t="s">
        <v>31</v>
      </c>
      <c r="K11" s="2" t="s">
        <v>22</v>
      </c>
      <c r="L11" s="2" t="s">
        <v>23</v>
      </c>
      <c r="M11" s="2">
        <v>1605</v>
      </c>
      <c r="N11" s="2">
        <v>8083996</v>
      </c>
      <c r="O11" s="2">
        <f t="shared" si="0"/>
        <v>0.19854042480971046</v>
      </c>
      <c r="Q11" s="2">
        <f t="shared" si="1"/>
        <v>26354</v>
      </c>
      <c r="R11" s="2">
        <v>0.11</v>
      </c>
      <c r="S11" s="2">
        <v>0.06</v>
      </c>
      <c r="T11" s="2">
        <v>0.20699999999999999</v>
      </c>
      <c r="V11" s="2">
        <f t="shared" si="2"/>
        <v>0.44595666043613713</v>
      </c>
      <c r="W11" s="2">
        <f t="shared" si="8"/>
        <v>1.8160933967713774E-2</v>
      </c>
      <c r="X11" s="2">
        <f t="shared" si="3"/>
        <v>1194.373693785129</v>
      </c>
      <c r="Z11" s="2">
        <f t="shared" si="4"/>
        <v>3.3108163717813408E-3</v>
      </c>
      <c r="AB11" s="2">
        <f t="shared" si="5"/>
        <v>0.69779454205607483</v>
      </c>
      <c r="AC11" s="2">
        <f t="shared" si="9"/>
        <v>2.8270560735411721E-2</v>
      </c>
      <c r="AD11" s="2">
        <f t="shared" si="6"/>
        <v>1865.0025976210406</v>
      </c>
    </row>
    <row r="12" spans="1:36" x14ac:dyDescent="0.35">
      <c r="A12" s="2" t="s">
        <v>20</v>
      </c>
      <c r="B12" s="2" t="s">
        <v>31</v>
      </c>
      <c r="C12" s="2" t="s">
        <v>24</v>
      </c>
      <c r="D12" s="2" t="s">
        <v>38</v>
      </c>
      <c r="E12" s="2">
        <v>47458</v>
      </c>
      <c r="F12" s="2">
        <v>8928835</v>
      </c>
      <c r="G12" s="2">
        <f t="shared" si="7"/>
        <v>5.3151390970938538E-3</v>
      </c>
      <c r="I12" s="2" t="s">
        <v>20</v>
      </c>
      <c r="J12" s="2" t="s">
        <v>31</v>
      </c>
      <c r="K12" s="2" t="s">
        <v>24</v>
      </c>
      <c r="L12" s="2" t="s">
        <v>23</v>
      </c>
      <c r="M12" s="2">
        <v>3969</v>
      </c>
      <c r="N12" s="2">
        <v>8928835</v>
      </c>
      <c r="O12" s="2">
        <f t="shared" si="0"/>
        <v>0.4445148779208038</v>
      </c>
      <c r="Q12" s="2">
        <f t="shared" si="1"/>
        <v>43489</v>
      </c>
      <c r="R12" s="2">
        <v>0.13</v>
      </c>
      <c r="S12" s="2">
        <v>7.0000000000000007E-2</v>
      </c>
      <c r="T12" s="2">
        <v>0.17499999999999999</v>
      </c>
      <c r="V12" s="2">
        <f t="shared" si="2"/>
        <v>0.70754634668682292</v>
      </c>
      <c r="W12" s="2">
        <f t="shared" si="8"/>
        <v>5.3552808781395553E-2</v>
      </c>
      <c r="X12" s="2">
        <f t="shared" si="3"/>
        <v>5137.2095510941108</v>
      </c>
      <c r="Z12" s="2">
        <f t="shared" si="4"/>
        <v>4.7397886117176409E-3</v>
      </c>
      <c r="AB12" s="2">
        <f t="shared" si="5"/>
        <v>0.84252495590828924</v>
      </c>
      <c r="AC12" s="2">
        <f t="shared" si="9"/>
        <v>6.3438513514596229E-2</v>
      </c>
      <c r="AD12" s="2">
        <f t="shared" si="6"/>
        <v>6102.859064236276</v>
      </c>
    </row>
    <row r="13" spans="1:36" x14ac:dyDescent="0.35">
      <c r="A13" s="2" t="s">
        <v>20</v>
      </c>
      <c r="B13" s="2" t="s">
        <v>31</v>
      </c>
      <c r="C13" s="2" t="s">
        <v>25</v>
      </c>
      <c r="D13" s="2" t="s">
        <v>39</v>
      </c>
      <c r="E13" s="2">
        <v>66839</v>
      </c>
      <c r="F13" s="2">
        <v>8631512</v>
      </c>
      <c r="G13" s="2">
        <f t="shared" si="7"/>
        <v>7.7436027430651776E-3</v>
      </c>
      <c r="I13" s="2" t="s">
        <v>20</v>
      </c>
      <c r="J13" s="2" t="s">
        <v>31</v>
      </c>
      <c r="K13" s="2" t="s">
        <v>25</v>
      </c>
      <c r="L13" s="2" t="s">
        <v>23</v>
      </c>
      <c r="M13" s="2">
        <v>6274</v>
      </c>
      <c r="N13" s="2">
        <v>8631512</v>
      </c>
      <c r="O13" s="2">
        <f t="shared" si="0"/>
        <v>0.72687149134473772</v>
      </c>
      <c r="Q13" s="2">
        <f t="shared" si="1"/>
        <v>60565</v>
      </c>
      <c r="R13" s="2">
        <v>0.2</v>
      </c>
      <c r="S13" s="2">
        <v>0.12</v>
      </c>
      <c r="T13" s="2">
        <v>8.6999999999999994E-2</v>
      </c>
      <c r="V13" s="2">
        <f t="shared" si="2"/>
        <v>0.72484819891616181</v>
      </c>
      <c r="W13" s="2">
        <f t="shared" si="8"/>
        <v>4.4803136301580879E-2</v>
      </c>
      <c r="X13" s="2">
        <f t="shared" si="3"/>
        <v>7261.1995501052461</v>
      </c>
      <c r="Z13" s="2">
        <f t="shared" si="4"/>
        <v>6.902359685058047E-3</v>
      </c>
      <c r="AB13" s="2">
        <f t="shared" si="5"/>
        <v>0.83490891934969713</v>
      </c>
      <c r="AC13" s="2">
        <f t="shared" si="9"/>
        <v>5.1428224422128334E-2</v>
      </c>
      <c r="AD13" s="2">
        <f t="shared" si="6"/>
        <v>8352.9689721262039</v>
      </c>
    </row>
    <row r="14" spans="1:36" x14ac:dyDescent="0.35">
      <c r="A14" s="2" t="s">
        <v>20</v>
      </c>
      <c r="B14" s="2" t="s">
        <v>31</v>
      </c>
      <c r="C14" s="2" t="s">
        <v>26</v>
      </c>
      <c r="D14" s="2" t="s">
        <v>40</v>
      </c>
      <c r="E14" s="2">
        <v>82629</v>
      </c>
      <c r="F14" s="2">
        <v>7565704</v>
      </c>
      <c r="G14" s="2">
        <f t="shared" si="7"/>
        <v>1.0921521645573234E-2</v>
      </c>
      <c r="I14" s="2" t="s">
        <v>20</v>
      </c>
      <c r="J14" s="2" t="s">
        <v>31</v>
      </c>
      <c r="K14" s="2" t="s">
        <v>26</v>
      </c>
      <c r="L14" s="2" t="s">
        <v>23</v>
      </c>
      <c r="M14" s="2">
        <v>7655</v>
      </c>
      <c r="N14" s="2">
        <v>7565704</v>
      </c>
      <c r="O14" s="2">
        <f t="shared" si="0"/>
        <v>1.0118027350792471</v>
      </c>
      <c r="Q14" s="2">
        <f t="shared" si="1"/>
        <v>74974</v>
      </c>
      <c r="R14" s="2">
        <v>0.25</v>
      </c>
      <c r="S14" s="2">
        <v>0.17</v>
      </c>
      <c r="T14" s="2">
        <v>8.5000000000000006E-2</v>
      </c>
      <c r="V14" s="2">
        <f t="shared" si="2"/>
        <v>0.75291626387981714</v>
      </c>
      <c r="W14" s="2">
        <f t="shared" si="8"/>
        <v>6.2701270276875512E-2</v>
      </c>
      <c r="X14" s="2">
        <f t="shared" si="3"/>
        <v>10464.539037738465</v>
      </c>
      <c r="Z14" s="2">
        <f t="shared" si="4"/>
        <v>9.538366946719239E-3</v>
      </c>
      <c r="AB14" s="2">
        <f t="shared" si="5"/>
        <v>0.83198305943827555</v>
      </c>
      <c r="AC14" s="2">
        <f t="shared" si="9"/>
        <v>6.9053280328424352E-2</v>
      </c>
      <c r="AD14" s="2">
        <f t="shared" si="6"/>
        <v>11546.030959343287</v>
      </c>
    </row>
    <row r="15" spans="1:36" x14ac:dyDescent="0.35">
      <c r="A15" s="2" t="s">
        <v>20</v>
      </c>
      <c r="B15" s="2" t="s">
        <v>31</v>
      </c>
      <c r="C15" s="2" t="s">
        <v>27</v>
      </c>
      <c r="D15" s="2" t="s">
        <v>41</v>
      </c>
      <c r="E15" s="2">
        <v>110147</v>
      </c>
      <c r="F15" s="2">
        <v>6290097</v>
      </c>
      <c r="G15" s="2">
        <f t="shared" si="7"/>
        <v>1.7511176695685297E-2</v>
      </c>
      <c r="I15" s="2" t="s">
        <v>20</v>
      </c>
      <c r="J15" s="2" t="s">
        <v>31</v>
      </c>
      <c r="K15" s="2" t="s">
        <v>27</v>
      </c>
      <c r="L15" s="2" t="s">
        <v>23</v>
      </c>
      <c r="M15" s="2">
        <v>9617</v>
      </c>
      <c r="N15" s="2">
        <v>6290097</v>
      </c>
      <c r="O15" s="2">
        <f t="shared" si="0"/>
        <v>1.528911239365625</v>
      </c>
      <c r="Q15" s="2">
        <f t="shared" si="1"/>
        <v>100530</v>
      </c>
      <c r="R15" s="2">
        <v>0.34</v>
      </c>
      <c r="S15" s="2">
        <v>0.31</v>
      </c>
      <c r="T15" s="2">
        <v>6.9000000000000006E-2</v>
      </c>
      <c r="V15" s="2">
        <f t="shared" si="2"/>
        <v>0.77761952999896011</v>
      </c>
      <c r="W15" s="2">
        <f t="shared" si="8"/>
        <v>7.8760170578531491E-2</v>
      </c>
      <c r="X15" s="2">
        <f t="shared" si="3"/>
        <v>15396.12696825977</v>
      </c>
      <c r="Z15" s="2">
        <f t="shared" si="4"/>
        <v>1.5063499502748563E-2</v>
      </c>
      <c r="AB15" s="2">
        <f t="shared" si="5"/>
        <v>0.79724133617552251</v>
      </c>
      <c r="AC15" s="2">
        <f t="shared" si="9"/>
        <v>8.0665164676317097E-2</v>
      </c>
      <c r="AD15" s="2">
        <f t="shared" si="6"/>
        <v>15776.338934910156</v>
      </c>
    </row>
    <row r="16" spans="1:36" x14ac:dyDescent="0.35">
      <c r="A16" s="2" t="s">
        <v>20</v>
      </c>
      <c r="B16" s="2" t="s">
        <v>31</v>
      </c>
      <c r="C16" s="2" t="s">
        <v>28</v>
      </c>
      <c r="D16" s="2" t="s">
        <v>42</v>
      </c>
      <c r="E16" s="2">
        <v>130491</v>
      </c>
      <c r="F16" s="2">
        <v>4509789</v>
      </c>
      <c r="G16" s="2">
        <f t="shared" si="7"/>
        <v>2.8935056606861208E-2</v>
      </c>
      <c r="I16" s="2" t="s">
        <v>20</v>
      </c>
      <c r="J16" s="2" t="s">
        <v>31</v>
      </c>
      <c r="K16" s="2" t="s">
        <v>28</v>
      </c>
      <c r="L16" s="2" t="s">
        <v>23</v>
      </c>
      <c r="M16" s="2">
        <v>9601</v>
      </c>
      <c r="N16" s="2">
        <v>4509789</v>
      </c>
      <c r="O16" s="2">
        <f t="shared" si="0"/>
        <v>2.1289244352673706</v>
      </c>
      <c r="Q16" s="2">
        <f t="shared" si="1"/>
        <v>120890</v>
      </c>
      <c r="R16" s="2">
        <v>0.43</v>
      </c>
      <c r="S16" s="2">
        <v>0.33</v>
      </c>
      <c r="T16" s="2">
        <v>5.6000000000000001E-2</v>
      </c>
      <c r="V16" s="2">
        <f t="shared" si="2"/>
        <v>0.79802007395063013</v>
      </c>
      <c r="W16" s="2">
        <f t="shared" si="8"/>
        <v>9.0754158227086754E-2</v>
      </c>
      <c r="X16" s="2">
        <f t="shared" si="3"/>
        <v>18633.060918072519</v>
      </c>
      <c r="Z16" s="2">
        <f t="shared" si="4"/>
        <v>2.4803364211036811E-2</v>
      </c>
      <c r="AB16" s="2">
        <f t="shared" si="5"/>
        <v>0.84499214977606496</v>
      </c>
      <c r="AC16" s="2">
        <f t="shared" si="9"/>
        <v>9.5831704542019169E-2</v>
      </c>
      <c r="AD16" s="2">
        <f t="shared" si="6"/>
        <v>19697.864392084699</v>
      </c>
    </row>
    <row r="17" spans="1:31" x14ac:dyDescent="0.35">
      <c r="A17" s="2" t="s">
        <v>20</v>
      </c>
      <c r="B17" s="2" t="s">
        <v>31</v>
      </c>
      <c r="C17" s="2" t="s">
        <v>29</v>
      </c>
      <c r="D17" s="2" t="s">
        <v>43</v>
      </c>
      <c r="E17" s="2">
        <v>155389</v>
      </c>
      <c r="F17" s="2">
        <v>3084052</v>
      </c>
      <c r="G17" s="2">
        <f t="shared" si="7"/>
        <v>5.0384688714716873E-2</v>
      </c>
      <c r="I17" s="2" t="s">
        <v>20</v>
      </c>
      <c r="J17" s="2" t="s">
        <v>31</v>
      </c>
      <c r="K17" s="2" t="s">
        <v>29</v>
      </c>
      <c r="L17" s="2" t="s">
        <v>23</v>
      </c>
      <c r="M17" s="2">
        <v>7678</v>
      </c>
      <c r="N17" s="2">
        <v>3084052</v>
      </c>
      <c r="O17" s="2">
        <f t="shared" si="0"/>
        <v>2.4895818877243312</v>
      </c>
      <c r="Q17" s="2">
        <f t="shared" si="1"/>
        <v>147711</v>
      </c>
      <c r="R17" s="2">
        <v>0.85</v>
      </c>
      <c r="S17" s="2">
        <v>0.57999999999999996</v>
      </c>
      <c r="T17" s="2">
        <v>3.9E-2</v>
      </c>
      <c r="V17" s="2">
        <f t="shared" si="2"/>
        <v>0.65857720760614735</v>
      </c>
      <c r="W17" s="2">
        <f t="shared" si="8"/>
        <v>6.1942183317539201E-2</v>
      </c>
      <c r="X17" s="2">
        <f t="shared" si="3"/>
        <v>14206.097640017033</v>
      </c>
      <c r="Y17" s="7">
        <f>SUM(X11:X17)/ SUM(E11:E17)</f>
        <v>0.11642971525606248</v>
      </c>
      <c r="Z17" s="2">
        <f t="shared" si="4"/>
        <v>4.5778379339901844E-2</v>
      </c>
      <c r="AB17" s="2">
        <f t="shared" si="5"/>
        <v>0.76702915342537115</v>
      </c>
      <c r="AC17" s="2">
        <f t="shared" si="9"/>
        <v>7.1768107842469994E-2</v>
      </c>
      <c r="AD17" s="2">
        <f t="shared" si="6"/>
        <v>16490.188817519083</v>
      </c>
      <c r="AE17" s="2">
        <f>SUM(AD11:AD17)/SUM(E11:E17)</f>
        <v>0.12857096293490985</v>
      </c>
    </row>
    <row r="18" spans="1:31" x14ac:dyDescent="0.35">
      <c r="A18" s="2" t="s">
        <v>20</v>
      </c>
      <c r="B18" s="2" t="s">
        <v>31</v>
      </c>
      <c r="C18" s="2" t="s">
        <v>30</v>
      </c>
      <c r="D18" s="2">
        <v>85</v>
      </c>
      <c r="E18" s="2">
        <v>476890</v>
      </c>
      <c r="F18" s="2">
        <v>3636227</v>
      </c>
      <c r="G18" s="2">
        <f t="shared" si="7"/>
        <v>0.13114967794914895</v>
      </c>
      <c r="I18" s="2" t="s">
        <v>20</v>
      </c>
      <c r="J18" s="2" t="s">
        <v>31</v>
      </c>
      <c r="K18" s="2" t="s">
        <v>30</v>
      </c>
      <c r="L18" s="2" t="s">
        <v>23</v>
      </c>
      <c r="M18" s="2">
        <v>8687</v>
      </c>
      <c r="N18" s="2">
        <v>3636227</v>
      </c>
      <c r="O18" s="2">
        <f t="shared" si="0"/>
        <v>2.3890147672298787</v>
      </c>
      <c r="Q18" s="2">
        <f t="shared" si="1"/>
        <v>468203</v>
      </c>
      <c r="R18" s="2">
        <v>0.89</v>
      </c>
      <c r="S18" s="2">
        <v>0.61</v>
      </c>
      <c r="T18" s="2">
        <v>3.9E-2</v>
      </c>
      <c r="V18" s="2">
        <f t="shared" si="2"/>
        <v>0.62746149073327961</v>
      </c>
      <c r="W18" s="2">
        <f t="shared" si="8"/>
        <v>5.6785518149756048E-2</v>
      </c>
      <c r="X18" s="2">
        <f t="shared" si="3"/>
        <v>32037.907924270228</v>
      </c>
      <c r="Y18" s="7">
        <f>SUM(X11:X18)/ SUM(E11:E18)</f>
        <v>9.5035821836125731E-2</v>
      </c>
      <c r="Z18" s="2">
        <f t="shared" si="4"/>
        <v>0.12233892220582757</v>
      </c>
      <c r="AB18" s="2">
        <f t="shared" si="5"/>
        <v>0.744664617244158</v>
      </c>
      <c r="AC18" s="2">
        <f t="shared" si="9"/>
        <v>6.7029386972616831E-2</v>
      </c>
      <c r="AD18" s="2">
        <f t="shared" si="6"/>
        <v>37852.261598740122</v>
      </c>
      <c r="AE18" s="2">
        <f>SUM(AD11:AD18)/SUM(E11:E18)</f>
        <v>0.10719921746961734</v>
      </c>
    </row>
    <row r="19" spans="1:31" x14ac:dyDescent="0.35">
      <c r="A19" s="2" t="s">
        <v>32</v>
      </c>
      <c r="B19" s="2" t="s">
        <v>21</v>
      </c>
      <c r="C19" s="2" t="s">
        <v>22</v>
      </c>
      <c r="D19" s="2" t="s">
        <v>37</v>
      </c>
      <c r="E19" s="2">
        <v>10818</v>
      </c>
      <c r="F19" s="2">
        <v>1282378</v>
      </c>
      <c r="G19" s="2">
        <f t="shared" si="7"/>
        <v>8.4358901977420082E-3</v>
      </c>
      <c r="I19" s="2" t="s">
        <v>32</v>
      </c>
      <c r="J19" s="2" t="s">
        <v>21</v>
      </c>
      <c r="K19" s="2" t="s">
        <v>22</v>
      </c>
      <c r="L19" s="2" t="s">
        <v>23</v>
      </c>
      <c r="M19" s="2">
        <v>317</v>
      </c>
      <c r="N19" s="2">
        <v>1282378</v>
      </c>
      <c r="O19" s="2">
        <f t="shared" si="0"/>
        <v>0.24719700431542024</v>
      </c>
      <c r="Q19" s="2">
        <f t="shared" si="1"/>
        <v>10501</v>
      </c>
      <c r="R19" s="2">
        <v>0.11</v>
      </c>
      <c r="S19" s="2">
        <v>0.06</v>
      </c>
      <c r="T19" s="2">
        <v>0.29699999999999999</v>
      </c>
      <c r="V19" s="2">
        <f t="shared" si="2"/>
        <v>0.55501078864353315</v>
      </c>
      <c r="W19" s="2">
        <f t="shared" si="8"/>
        <v>3.9928492467908798E-2</v>
      </c>
      <c r="X19" s="2">
        <f t="shared" si="3"/>
        <v>595.22751940551029</v>
      </c>
      <c r="Z19" s="2">
        <f t="shared" si="4"/>
        <v>7.9717310189308371E-3</v>
      </c>
      <c r="AB19" s="2">
        <f t="shared" si="5"/>
        <v>0.75727861198738167</v>
      </c>
      <c r="AC19" s="2">
        <f t="shared" si="9"/>
        <v>5.4080217731150272E-2</v>
      </c>
      <c r="AD19" s="2">
        <f t="shared" si="6"/>
        <v>807.95368639480898</v>
      </c>
    </row>
    <row r="20" spans="1:31" x14ac:dyDescent="0.35">
      <c r="A20" s="2" t="s">
        <v>32</v>
      </c>
      <c r="B20" s="2" t="s">
        <v>21</v>
      </c>
      <c r="C20" s="2" t="s">
        <v>24</v>
      </c>
      <c r="D20" s="2" t="s">
        <v>38</v>
      </c>
      <c r="E20" s="2">
        <v>16985</v>
      </c>
      <c r="F20" s="2">
        <v>1291177</v>
      </c>
      <c r="G20" s="2">
        <f t="shared" si="7"/>
        <v>1.315466431016042E-2</v>
      </c>
      <c r="I20" s="2" t="s">
        <v>32</v>
      </c>
      <c r="J20" s="2" t="s">
        <v>21</v>
      </c>
      <c r="K20" s="2" t="s">
        <v>24</v>
      </c>
      <c r="L20" s="2" t="s">
        <v>23</v>
      </c>
      <c r="M20" s="2">
        <v>900</v>
      </c>
      <c r="N20" s="2">
        <v>1291177</v>
      </c>
      <c r="O20" s="2">
        <f t="shared" si="0"/>
        <v>0.69703843857193859</v>
      </c>
      <c r="Q20" s="2">
        <f t="shared" si="1"/>
        <v>16085</v>
      </c>
      <c r="R20" s="2">
        <v>0.18</v>
      </c>
      <c r="S20" s="2">
        <v>0.05</v>
      </c>
      <c r="T20" s="2">
        <v>0.186</v>
      </c>
      <c r="V20" s="2">
        <f t="shared" si="2"/>
        <v>0.74176460000000011</v>
      </c>
      <c r="W20" s="2">
        <f t="shared" si="8"/>
        <v>9.1689637237390029E-2</v>
      </c>
      <c r="X20" s="2">
        <f t="shared" si="3"/>
        <v>2142.4159549634187</v>
      </c>
      <c r="Z20" s="2">
        <f t="shared" si="4"/>
        <v>1.1495390674583408E-2</v>
      </c>
      <c r="AB20" s="2">
        <f t="shared" si="5"/>
        <v>0.92826794444444438</v>
      </c>
      <c r="AC20" s="2">
        <f t="shared" si="9"/>
        <v>0.11338917712191637</v>
      </c>
      <c r="AD20" s="2">
        <f t="shared" si="6"/>
        <v>2659.3060640060248</v>
      </c>
    </row>
    <row r="21" spans="1:31" x14ac:dyDescent="0.35">
      <c r="A21" s="2" t="s">
        <v>32</v>
      </c>
      <c r="B21" s="2" t="s">
        <v>21</v>
      </c>
      <c r="C21" s="2" t="s">
        <v>25</v>
      </c>
      <c r="D21" s="2" t="s">
        <v>39</v>
      </c>
      <c r="E21" s="2">
        <v>22062</v>
      </c>
      <c r="F21" s="2">
        <v>1125454</v>
      </c>
      <c r="G21" s="2">
        <f t="shared" si="7"/>
        <v>1.9602755865632891E-2</v>
      </c>
      <c r="I21" s="2" t="s">
        <v>32</v>
      </c>
      <c r="J21" s="2" t="s">
        <v>21</v>
      </c>
      <c r="K21" s="2" t="s">
        <v>25</v>
      </c>
      <c r="L21" s="2" t="s">
        <v>23</v>
      </c>
      <c r="M21" s="2">
        <v>1415</v>
      </c>
      <c r="N21" s="2">
        <v>1125454</v>
      </c>
      <c r="O21" s="2">
        <f t="shared" si="0"/>
        <v>1.2572703993232954</v>
      </c>
      <c r="Q21" s="2">
        <f t="shared" si="1"/>
        <v>20647</v>
      </c>
      <c r="R21" s="2">
        <v>0.31</v>
      </c>
      <c r="S21" s="2">
        <v>0.12</v>
      </c>
      <c r="T21" s="2">
        <v>0.111</v>
      </c>
      <c r="V21" s="2">
        <f t="shared" si="2"/>
        <v>0.75343410600706717</v>
      </c>
      <c r="W21" s="2">
        <f t="shared" si="8"/>
        <v>9.9807828286624961E-2</v>
      </c>
      <c r="X21" s="2">
        <f t="shared" si="3"/>
        <v>3126.8414906339458</v>
      </c>
      <c r="Z21" s="2">
        <f t="shared" si="4"/>
        <v>1.6824462403053395E-2</v>
      </c>
      <c r="AB21" s="2">
        <f t="shared" si="5"/>
        <v>0.90455513780918717</v>
      </c>
      <c r="AC21" s="2">
        <f t="shared" si="9"/>
        <v>0.11859408380355449</v>
      </c>
      <c r="AD21" s="2">
        <f t="shared" si="6"/>
        <v>3728.5575682919894</v>
      </c>
    </row>
    <row r="22" spans="1:31" x14ac:dyDescent="0.35">
      <c r="A22" s="2" t="s">
        <v>32</v>
      </c>
      <c r="B22" s="2" t="s">
        <v>21</v>
      </c>
      <c r="C22" s="2" t="s">
        <v>26</v>
      </c>
      <c r="D22" s="2" t="s">
        <v>40</v>
      </c>
      <c r="E22" s="2">
        <v>23018</v>
      </c>
      <c r="F22" s="2">
        <v>834767</v>
      </c>
      <c r="G22" s="2">
        <f t="shared" si="7"/>
        <v>2.7574161412705581E-2</v>
      </c>
      <c r="I22" s="2" t="s">
        <v>32</v>
      </c>
      <c r="J22" s="2" t="s">
        <v>21</v>
      </c>
      <c r="K22" s="2" t="s">
        <v>26</v>
      </c>
      <c r="L22" s="2" t="s">
        <v>23</v>
      </c>
      <c r="M22" s="2">
        <v>1590</v>
      </c>
      <c r="N22" s="2">
        <v>834767</v>
      </c>
      <c r="O22" s="2">
        <f t="shared" si="0"/>
        <v>1.9047231143540653</v>
      </c>
      <c r="Q22" s="2">
        <f t="shared" si="1"/>
        <v>21428</v>
      </c>
      <c r="R22" s="2">
        <v>0.43</v>
      </c>
      <c r="S22" s="2">
        <v>0.22</v>
      </c>
      <c r="T22" s="2">
        <v>7.2999999999999995E-2</v>
      </c>
      <c r="V22" s="2">
        <f t="shared" si="2"/>
        <v>0.77424540251572327</v>
      </c>
      <c r="W22" s="2">
        <f t="shared" si="8"/>
        <v>0.10206247767426306</v>
      </c>
      <c r="X22" s="2">
        <f t="shared" si="3"/>
        <v>3418.0449616041087</v>
      </c>
      <c r="Z22" s="2">
        <f t="shared" si="4"/>
        <v>2.3479551825115144E-2</v>
      </c>
      <c r="AB22" s="2">
        <f t="shared" si="5"/>
        <v>0.88449764779874218</v>
      </c>
      <c r="AC22" s="2">
        <f t="shared" si="9"/>
        <v>0.11572288534134798</v>
      </c>
      <c r="AD22" s="2">
        <f t="shared" si="6"/>
        <v>3886.0612470944043</v>
      </c>
    </row>
    <row r="23" spans="1:31" x14ac:dyDescent="0.35">
      <c r="A23" s="2" t="s">
        <v>32</v>
      </c>
      <c r="B23" s="2" t="s">
        <v>21</v>
      </c>
      <c r="C23" s="2" t="s">
        <v>27</v>
      </c>
      <c r="D23" s="2" t="s">
        <v>41</v>
      </c>
      <c r="E23" s="2">
        <v>20560</v>
      </c>
      <c r="F23" s="2">
        <v>572608</v>
      </c>
      <c r="G23" s="2">
        <f t="shared" si="7"/>
        <v>3.5905890242539401E-2</v>
      </c>
      <c r="I23" s="2" t="s">
        <v>32</v>
      </c>
      <c r="J23" s="2" t="s">
        <v>21</v>
      </c>
      <c r="K23" s="2" t="s">
        <v>27</v>
      </c>
      <c r="L23" s="2" t="s">
        <v>23</v>
      </c>
      <c r="M23" s="2">
        <v>1523</v>
      </c>
      <c r="N23" s="2">
        <v>572608</v>
      </c>
      <c r="O23" s="2">
        <f t="shared" si="0"/>
        <v>2.6597602548340227</v>
      </c>
      <c r="Q23" s="2">
        <f t="shared" si="1"/>
        <v>19037</v>
      </c>
      <c r="R23" s="2">
        <v>0.63</v>
      </c>
      <c r="S23" s="2">
        <v>0.35</v>
      </c>
      <c r="T23" s="2">
        <v>4.5999999999999999E-2</v>
      </c>
      <c r="V23" s="2">
        <f t="shared" si="2"/>
        <v>0.76313654629021677</v>
      </c>
      <c r="W23" s="2">
        <f t="shared" si="8"/>
        <v>8.914264232169769E-2</v>
      </c>
      <c r="X23" s="2">
        <f t="shared" si="3"/>
        <v>2859.2654418781594</v>
      </c>
      <c r="Z23" s="2">
        <f t="shared" si="4"/>
        <v>3.0912482113630686E-2</v>
      </c>
      <c r="AB23" s="2">
        <f t="shared" si="5"/>
        <v>0.86840919238345371</v>
      </c>
      <c r="AC23" s="2">
        <f t="shared" si="9"/>
        <v>0.10079925535387697</v>
      </c>
      <c r="AD23" s="2">
        <f t="shared" si="6"/>
        <v>3241.502624171756</v>
      </c>
    </row>
    <row r="24" spans="1:31" x14ac:dyDescent="0.35">
      <c r="A24" s="2" t="s">
        <v>32</v>
      </c>
      <c r="B24" s="2" t="s">
        <v>21</v>
      </c>
      <c r="C24" s="2" t="s">
        <v>28</v>
      </c>
      <c r="D24" s="2" t="s">
        <v>42</v>
      </c>
      <c r="E24" s="2">
        <v>17544</v>
      </c>
      <c r="F24" s="2">
        <v>350280</v>
      </c>
      <c r="G24" s="2">
        <f t="shared" si="7"/>
        <v>5.0085645769099005E-2</v>
      </c>
      <c r="I24" s="2" t="s">
        <v>32</v>
      </c>
      <c r="J24" s="2" t="s">
        <v>21</v>
      </c>
      <c r="K24" s="2" t="s">
        <v>28</v>
      </c>
      <c r="L24" s="2" t="s">
        <v>23</v>
      </c>
      <c r="M24" s="2">
        <v>1148</v>
      </c>
      <c r="N24" s="2">
        <v>350280</v>
      </c>
      <c r="O24" s="2">
        <f t="shared" si="0"/>
        <v>3.2773780975219822</v>
      </c>
      <c r="Q24" s="2">
        <f t="shared" si="1"/>
        <v>16396</v>
      </c>
      <c r="R24" s="2">
        <v>0.77</v>
      </c>
      <c r="S24" s="2">
        <v>0.52</v>
      </c>
      <c r="T24" s="2">
        <v>2.7E-2</v>
      </c>
      <c r="V24" s="2">
        <f t="shared" si="2"/>
        <v>0.76505609756097559</v>
      </c>
      <c r="W24" s="2">
        <f t="shared" si="8"/>
        <v>6.5458466669837803E-2</v>
      </c>
      <c r="X24" s="2">
        <f t="shared" si="3"/>
        <v>1951.5414195186606</v>
      </c>
      <c r="Z24" s="2">
        <f t="shared" si="4"/>
        <v>4.4514270242324253E-2</v>
      </c>
      <c r="AB24" s="2">
        <f t="shared" si="5"/>
        <v>0.84133658536585365</v>
      </c>
      <c r="AC24" s="2">
        <f t="shared" si="9"/>
        <v>7.1745379817338334E-2</v>
      </c>
      <c r="AD24" s="2">
        <f t="shared" si="6"/>
        <v>2142.1916474850796</v>
      </c>
    </row>
    <row r="25" spans="1:31" x14ac:dyDescent="0.35">
      <c r="A25" s="2" t="s">
        <v>32</v>
      </c>
      <c r="B25" s="2" t="s">
        <v>21</v>
      </c>
      <c r="C25" s="2" t="s">
        <v>29</v>
      </c>
      <c r="D25" s="2" t="s">
        <v>43</v>
      </c>
      <c r="E25" s="2">
        <v>15514</v>
      </c>
      <c r="F25" s="2">
        <v>210005</v>
      </c>
      <c r="G25" s="2">
        <f t="shared" si="7"/>
        <v>7.3874431561153309E-2</v>
      </c>
      <c r="I25" s="2" t="s">
        <v>32</v>
      </c>
      <c r="J25" s="2" t="s">
        <v>21</v>
      </c>
      <c r="K25" s="2" t="s">
        <v>29</v>
      </c>
      <c r="L25" s="2" t="s">
        <v>23</v>
      </c>
      <c r="M25" s="2">
        <v>780</v>
      </c>
      <c r="N25" s="2">
        <v>210005</v>
      </c>
      <c r="O25" s="2">
        <f t="shared" si="0"/>
        <v>3.7141972810171189</v>
      </c>
      <c r="Q25" s="2">
        <f t="shared" si="1"/>
        <v>14734</v>
      </c>
      <c r="R25" s="2">
        <v>1</v>
      </c>
      <c r="S25" s="2">
        <v>0.89</v>
      </c>
      <c r="T25" s="2">
        <v>1.6E-2</v>
      </c>
      <c r="V25" s="2">
        <f t="shared" si="2"/>
        <v>0.73076282051282049</v>
      </c>
      <c r="W25" s="2">
        <f t="shared" si="8"/>
        <v>4.2497700626997065E-2</v>
      </c>
      <c r="X25" s="2">
        <f t="shared" si="3"/>
        <v>1196.1561210381747</v>
      </c>
      <c r="Y25" s="7">
        <f>SUM(X19:X25)/ SUM(E19:E25)</f>
        <v>0.12086460114182479</v>
      </c>
      <c r="Z25" s="2">
        <f t="shared" si="4"/>
        <v>6.8178585647778983E-2</v>
      </c>
      <c r="AB25" s="2">
        <f t="shared" si="5"/>
        <v>0.76037891025641025</v>
      </c>
      <c r="AC25" s="2">
        <f t="shared" si="9"/>
        <v>4.4181422563964345E-2</v>
      </c>
      <c r="AD25" s="2">
        <f t="shared" si="6"/>
        <v>1244.0646300574508</v>
      </c>
      <c r="AE25" s="2">
        <f>SUM(AD19:AD25)/SUM(E19:E25)</f>
        <v>0.1399960274424828</v>
      </c>
    </row>
    <row r="26" spans="1:31" x14ac:dyDescent="0.35">
      <c r="A26" s="2" t="s">
        <v>32</v>
      </c>
      <c r="B26" s="2" t="s">
        <v>21</v>
      </c>
      <c r="C26" s="2" t="s">
        <v>30</v>
      </c>
      <c r="D26" s="2">
        <v>85</v>
      </c>
      <c r="E26" s="2">
        <v>20848</v>
      </c>
      <c r="F26" s="2">
        <v>164956</v>
      </c>
      <c r="G26" s="2">
        <f t="shared" si="7"/>
        <v>0.12638521787628215</v>
      </c>
      <c r="I26" s="2" t="s">
        <v>32</v>
      </c>
      <c r="J26" s="2" t="s">
        <v>21</v>
      </c>
      <c r="K26" s="2" t="s">
        <v>30</v>
      </c>
      <c r="L26" s="2" t="s">
        <v>23</v>
      </c>
      <c r="M26" s="2">
        <v>611</v>
      </c>
      <c r="N26" s="2">
        <v>164956</v>
      </c>
      <c r="O26" s="2">
        <f t="shared" si="0"/>
        <v>3.7040180411746162</v>
      </c>
      <c r="Q26" s="2">
        <f t="shared" si="1"/>
        <v>20237</v>
      </c>
      <c r="R26" s="2">
        <v>1.24</v>
      </c>
      <c r="S26" s="2">
        <v>0.87</v>
      </c>
      <c r="T26" s="2">
        <v>1.6E-2</v>
      </c>
      <c r="V26" s="2">
        <f t="shared" si="2"/>
        <v>0.66522841243862518</v>
      </c>
      <c r="W26" s="2">
        <f t="shared" si="8"/>
        <v>3.8657264216755187E-2</v>
      </c>
      <c r="X26" s="2">
        <f t="shared" si="3"/>
        <v>1188.7616159544746</v>
      </c>
      <c r="Y26" s="7">
        <f>SUM(X19:X26)/ SUM(E19:E26)</f>
        <v>0.11183146492338905</v>
      </c>
      <c r="Z26" s="2">
        <f t="shared" si="4"/>
        <v>0.11917868027865325</v>
      </c>
      <c r="AB26" s="2">
        <f t="shared" si="5"/>
        <v>0.76511993453355154</v>
      </c>
      <c r="AC26" s="2">
        <f t="shared" si="9"/>
        <v>4.4331600604804552E-2</v>
      </c>
      <c r="AD26" s="2">
        <f t="shared" si="6"/>
        <v>1364.6268814394298</v>
      </c>
      <c r="AE26" s="2">
        <f>SUM(AD19:AD26)/SUM(E19:E26)</f>
        <v>0.12944956768584073</v>
      </c>
    </row>
    <row r="27" spans="1:31" x14ac:dyDescent="0.35">
      <c r="A27" s="2" t="s">
        <v>32</v>
      </c>
      <c r="B27" s="2" t="s">
        <v>31</v>
      </c>
      <c r="C27" s="2" t="s">
        <v>22</v>
      </c>
      <c r="D27" s="2" t="s">
        <v>37</v>
      </c>
      <c r="E27" s="2">
        <v>46119</v>
      </c>
      <c r="F27" s="2">
        <v>8044937</v>
      </c>
      <c r="G27" s="2">
        <f t="shared" si="7"/>
        <v>5.7326738543757401E-3</v>
      </c>
      <c r="I27" s="2" t="s">
        <v>32</v>
      </c>
      <c r="J27" s="2" t="s">
        <v>31</v>
      </c>
      <c r="K27" s="2" t="s">
        <v>22</v>
      </c>
      <c r="L27" s="2" t="s">
        <v>23</v>
      </c>
      <c r="M27" s="2">
        <v>1669</v>
      </c>
      <c r="N27" s="2">
        <v>8044937</v>
      </c>
      <c r="O27" s="2">
        <f t="shared" si="0"/>
        <v>0.20745967308382898</v>
      </c>
      <c r="Q27" s="2">
        <f t="shared" si="1"/>
        <v>44450</v>
      </c>
      <c r="R27" s="2">
        <v>0.11</v>
      </c>
      <c r="S27" s="2">
        <v>0.06</v>
      </c>
      <c r="T27" s="2">
        <v>0.29699999999999999</v>
      </c>
      <c r="V27" s="2">
        <f t="shared" si="2"/>
        <v>0.46977647094068298</v>
      </c>
      <c r="W27" s="2">
        <f t="shared" si="8"/>
        <v>2.8530614145758838E-2</v>
      </c>
      <c r="X27" s="2">
        <f t="shared" si="3"/>
        <v>2052.2427287789801</v>
      </c>
      <c r="Z27" s="2">
        <f t="shared" si="4"/>
        <v>5.4775764274127958E-3</v>
      </c>
      <c r="AB27" s="2">
        <f t="shared" si="5"/>
        <v>0.71078716596764524</v>
      </c>
      <c r="AC27" s="2">
        <f t="shared" si="9"/>
        <v>4.285034735563082E-2</v>
      </c>
      <c r="AD27" s="2">
        <f t="shared" si="6"/>
        <v>3091.0017199577896</v>
      </c>
    </row>
    <row r="28" spans="1:31" x14ac:dyDescent="0.35">
      <c r="A28" s="2" t="s">
        <v>32</v>
      </c>
      <c r="B28" s="2" t="s">
        <v>31</v>
      </c>
      <c r="C28" s="2" t="s">
        <v>24</v>
      </c>
      <c r="D28" s="2" t="s">
        <v>38</v>
      </c>
      <c r="E28" s="2">
        <v>76520</v>
      </c>
      <c r="F28" s="2">
        <v>8647642</v>
      </c>
      <c r="G28" s="2">
        <f t="shared" si="7"/>
        <v>8.8486549281295412E-3</v>
      </c>
      <c r="I28" s="2" t="s">
        <v>32</v>
      </c>
      <c r="J28" s="2" t="s">
        <v>31</v>
      </c>
      <c r="K28" s="2" t="s">
        <v>24</v>
      </c>
      <c r="L28" s="2" t="s">
        <v>23</v>
      </c>
      <c r="M28" s="2">
        <v>4525</v>
      </c>
      <c r="N28" s="2">
        <v>8647642</v>
      </c>
      <c r="O28" s="2">
        <f t="shared" si="0"/>
        <v>0.52326402966265251</v>
      </c>
      <c r="Q28" s="2">
        <f t="shared" si="1"/>
        <v>71995</v>
      </c>
      <c r="R28" s="2">
        <v>0.18</v>
      </c>
      <c r="S28" s="2">
        <v>0.05</v>
      </c>
      <c r="T28" s="2">
        <v>0.186</v>
      </c>
      <c r="V28" s="2">
        <f t="shared" si="2"/>
        <v>0.65600540110497241</v>
      </c>
      <c r="W28" s="2">
        <f t="shared" si="8"/>
        <v>6.1851577468347019E-2</v>
      </c>
      <c r="X28" s="2">
        <f t="shared" si="3"/>
        <v>7421.4287598336432</v>
      </c>
      <c r="Z28" s="2">
        <f t="shared" si="4"/>
        <v>7.9904523383560935E-3</v>
      </c>
      <c r="AB28" s="2">
        <f t="shared" si="5"/>
        <v>0.90444594475138118</v>
      </c>
      <c r="AC28" s="2">
        <f t="shared" si="9"/>
        <v>8.4263948775456662E-2</v>
      </c>
      <c r="AD28" s="2">
        <f t="shared" si="6"/>
        <v>10159.200892089002</v>
      </c>
    </row>
    <row r="29" spans="1:31" x14ac:dyDescent="0.35">
      <c r="A29" s="2" t="s">
        <v>32</v>
      </c>
      <c r="B29" s="2" t="s">
        <v>31</v>
      </c>
      <c r="C29" s="2" t="s">
        <v>25</v>
      </c>
      <c r="D29" s="2" t="s">
        <v>39</v>
      </c>
      <c r="E29" s="2">
        <v>104366</v>
      </c>
      <c r="F29" s="2">
        <v>8123388</v>
      </c>
      <c r="G29" s="2">
        <f t="shared" si="7"/>
        <v>1.2847595116717311E-2</v>
      </c>
      <c r="I29" s="2" t="s">
        <v>32</v>
      </c>
      <c r="J29" s="2" t="s">
        <v>31</v>
      </c>
      <c r="K29" s="2" t="s">
        <v>25</v>
      </c>
      <c r="L29" s="2" t="s">
        <v>23</v>
      </c>
      <c r="M29" s="2">
        <v>7884</v>
      </c>
      <c r="N29" s="2">
        <v>8123388</v>
      </c>
      <c r="O29" s="2">
        <f t="shared" si="0"/>
        <v>0.97053101489181604</v>
      </c>
      <c r="Q29" s="2">
        <f t="shared" si="1"/>
        <v>96482</v>
      </c>
      <c r="R29" s="2">
        <v>0.31</v>
      </c>
      <c r="S29" s="2">
        <v>0.12</v>
      </c>
      <c r="T29" s="2">
        <v>0.111</v>
      </c>
      <c r="V29" s="2">
        <f t="shared" si="2"/>
        <v>0.68058722983257225</v>
      </c>
      <c r="W29" s="2">
        <f t="shared" si="8"/>
        <v>7.0695612052634388E-2</v>
      </c>
      <c r="X29" s="2">
        <f t="shared" si="3"/>
        <v>12186.60376206227</v>
      </c>
      <c r="Z29" s="2">
        <f t="shared" si="4"/>
        <v>1.134740778575857E-2</v>
      </c>
      <c r="AB29" s="2">
        <f t="shared" si="5"/>
        <v>0.87635634703196352</v>
      </c>
      <c r="AC29" s="2">
        <f t="shared" si="9"/>
        <v>9.0089415102214521E-2</v>
      </c>
      <c r="AD29" s="2">
        <f t="shared" si="6"/>
        <v>15601.200387891862</v>
      </c>
    </row>
    <row r="30" spans="1:31" x14ac:dyDescent="0.35">
      <c r="A30" s="2" t="s">
        <v>32</v>
      </c>
      <c r="B30" s="2" t="s">
        <v>31</v>
      </c>
      <c r="C30" s="2" t="s">
        <v>26</v>
      </c>
      <c r="D30" s="2" t="s">
        <v>40</v>
      </c>
      <c r="E30" s="2">
        <v>122916</v>
      </c>
      <c r="F30" s="2">
        <v>6878517</v>
      </c>
      <c r="G30" s="2">
        <f t="shared" si="7"/>
        <v>1.7869549497369856E-2</v>
      </c>
      <c r="I30" s="2" t="s">
        <v>32</v>
      </c>
      <c r="J30" s="2" t="s">
        <v>31</v>
      </c>
      <c r="K30" s="2" t="s">
        <v>26</v>
      </c>
      <c r="L30" s="2" t="s">
        <v>23</v>
      </c>
      <c r="M30" s="2">
        <v>9931</v>
      </c>
      <c r="N30" s="2">
        <v>6878517</v>
      </c>
      <c r="O30" s="2">
        <f t="shared" si="0"/>
        <v>1.4437705104167076</v>
      </c>
      <c r="Q30" s="2">
        <f t="shared" si="1"/>
        <v>112985</v>
      </c>
      <c r="R30" s="2">
        <v>0.43</v>
      </c>
      <c r="S30" s="2">
        <v>0.22</v>
      </c>
      <c r="T30" s="2">
        <v>7.2999999999999995E-2</v>
      </c>
      <c r="V30" s="2">
        <f t="shared" si="2"/>
        <v>0.70216873325949047</v>
      </c>
      <c r="W30" s="2">
        <f t="shared" si="8"/>
        <v>7.133317912814989E-2</v>
      </c>
      <c r="X30" s="2">
        <f t="shared" si="3"/>
        <v>15032.816933794016</v>
      </c>
      <c r="Z30" s="2">
        <f t="shared" si="4"/>
        <v>1.5684075952157418E-2</v>
      </c>
      <c r="AB30" s="2">
        <f t="shared" si="5"/>
        <v>0.84762121236532073</v>
      </c>
      <c r="AC30" s="2">
        <f t="shared" si="9"/>
        <v>8.5461074493461534E-2</v>
      </c>
      <c r="AD30" s="2">
        <f t="shared" si="6"/>
        <v>18073.545761643749</v>
      </c>
    </row>
    <row r="31" spans="1:31" x14ac:dyDescent="0.35">
      <c r="A31" s="2" t="s">
        <v>32</v>
      </c>
      <c r="B31" s="2" t="s">
        <v>31</v>
      </c>
      <c r="C31" s="2" t="s">
        <v>27</v>
      </c>
      <c r="D31" s="2" t="s">
        <v>41</v>
      </c>
      <c r="E31" s="2">
        <v>143321</v>
      </c>
      <c r="F31" s="2">
        <v>5564048</v>
      </c>
      <c r="G31" s="2">
        <f t="shared" si="7"/>
        <v>2.5758404672281764E-2</v>
      </c>
      <c r="I31" s="2" t="s">
        <v>32</v>
      </c>
      <c r="J31" s="2" t="s">
        <v>31</v>
      </c>
      <c r="K31" s="2" t="s">
        <v>27</v>
      </c>
      <c r="L31" s="2" t="s">
        <v>23</v>
      </c>
      <c r="M31" s="2">
        <v>11589</v>
      </c>
      <c r="N31" s="2">
        <v>5564048</v>
      </c>
      <c r="O31" s="2">
        <f t="shared" si="0"/>
        <v>2.0828360934341332</v>
      </c>
      <c r="Q31" s="2">
        <f t="shared" si="1"/>
        <v>131732</v>
      </c>
      <c r="R31" s="2">
        <v>0.63</v>
      </c>
      <c r="S31" s="2">
        <v>0.35</v>
      </c>
      <c r="T31" s="2">
        <v>4.5999999999999999E-2</v>
      </c>
      <c r="V31" s="2">
        <f t="shared" si="2"/>
        <v>0.69752780740357245</v>
      </c>
      <c r="W31" s="2">
        <f t="shared" si="8"/>
        <v>6.46462325061994E-2</v>
      </c>
      <c r="X31" s="2">
        <f t="shared" si="3"/>
        <v>16599.627260506659</v>
      </c>
      <c r="Z31" s="2">
        <f t="shared" si="4"/>
        <v>2.2775032267782977E-2</v>
      </c>
      <c r="AB31" s="2">
        <f t="shared" si="5"/>
        <v>0.83195989300198459</v>
      </c>
      <c r="AC31" s="2">
        <f t="shared" si="9"/>
        <v>7.6616336083840997E-2</v>
      </c>
      <c r="AD31" s="2">
        <f t="shared" si="6"/>
        <v>19734.406384996539</v>
      </c>
    </row>
    <row r="32" spans="1:31" x14ac:dyDescent="0.35">
      <c r="A32" s="2" t="s">
        <v>32</v>
      </c>
      <c r="B32" s="2" t="s">
        <v>31</v>
      </c>
      <c r="C32" s="2" t="s">
        <v>28</v>
      </c>
      <c r="D32" s="2" t="s">
        <v>42</v>
      </c>
      <c r="E32" s="2">
        <v>153156</v>
      </c>
      <c r="F32" s="2">
        <v>3732378</v>
      </c>
      <c r="G32" s="2">
        <f t="shared" si="7"/>
        <v>4.1034428988703714E-2</v>
      </c>
      <c r="I32" s="2" t="s">
        <v>32</v>
      </c>
      <c r="J32" s="2" t="s">
        <v>31</v>
      </c>
      <c r="K32" s="2" t="s">
        <v>28</v>
      </c>
      <c r="L32" s="2" t="s">
        <v>23</v>
      </c>
      <c r="M32" s="2">
        <v>11026</v>
      </c>
      <c r="N32" s="2">
        <v>3732378</v>
      </c>
      <c r="O32" s="2">
        <f t="shared" si="0"/>
        <v>2.9541488027204101</v>
      </c>
      <c r="Q32" s="2">
        <f t="shared" si="1"/>
        <v>142130</v>
      </c>
      <c r="R32" s="2">
        <v>0.77</v>
      </c>
      <c r="S32" s="2">
        <v>0.52</v>
      </c>
      <c r="T32" s="2">
        <v>2.7E-2</v>
      </c>
      <c r="V32" s="2">
        <f t="shared" si="2"/>
        <v>0.7393496227099583</v>
      </c>
      <c r="W32" s="2">
        <f t="shared" si="8"/>
        <v>5.7266851345167562E-2</v>
      </c>
      <c r="X32" s="2">
        <f t="shared" si="3"/>
        <v>16291.406521688667</v>
      </c>
      <c r="Z32" s="2">
        <f t="shared" si="4"/>
        <v>3.6669542441390264E-2</v>
      </c>
      <c r="AB32" s="2">
        <f t="shared" si="5"/>
        <v>0.82397636858334844</v>
      </c>
      <c r="AC32" s="2">
        <f t="shared" si="9"/>
        <v>6.3608871700049668E-2</v>
      </c>
      <c r="AD32" s="2">
        <f t="shared" si="6"/>
        <v>18125.892374728061</v>
      </c>
    </row>
    <row r="33" spans="1:31" x14ac:dyDescent="0.35">
      <c r="A33" s="2" t="s">
        <v>32</v>
      </c>
      <c r="B33" s="2" t="s">
        <v>31</v>
      </c>
      <c r="C33" s="2" t="s">
        <v>29</v>
      </c>
      <c r="D33" s="2" t="s">
        <v>43</v>
      </c>
      <c r="E33" s="2">
        <v>156966</v>
      </c>
      <c r="F33" s="2">
        <v>2320075</v>
      </c>
      <c r="G33" s="2">
        <f t="shared" si="7"/>
        <v>6.7655571479370277E-2</v>
      </c>
      <c r="I33" s="2" t="s">
        <v>32</v>
      </c>
      <c r="J33" s="2" t="s">
        <v>31</v>
      </c>
      <c r="K33" s="2" t="s">
        <v>29</v>
      </c>
      <c r="L33" s="2" t="s">
        <v>23</v>
      </c>
      <c r="M33" s="2">
        <v>8391</v>
      </c>
      <c r="N33" s="2">
        <v>2320075</v>
      </c>
      <c r="O33" s="2">
        <f t="shared" si="0"/>
        <v>3.6166934258590779</v>
      </c>
      <c r="Q33" s="2">
        <f t="shared" si="1"/>
        <v>148575</v>
      </c>
      <c r="R33" s="2">
        <v>1</v>
      </c>
      <c r="S33" s="2">
        <v>0.89</v>
      </c>
      <c r="T33" s="2">
        <v>1.6E-2</v>
      </c>
      <c r="V33" s="2">
        <f t="shared" si="2"/>
        <v>0.72350434989870105</v>
      </c>
      <c r="W33" s="2">
        <f t="shared" si="8"/>
        <v>4.1002772191722714E-2</v>
      </c>
      <c r="X33" s="2">
        <f t="shared" si="3"/>
        <v>12162.911878385203</v>
      </c>
      <c r="Y33" s="7">
        <f>SUM(X27:X33)/ SUM(E27:E33)</f>
        <v>0.10175591368924852</v>
      </c>
      <c r="Z33" s="2">
        <f t="shared" si="4"/>
        <v>6.2413106525269567E-2</v>
      </c>
      <c r="AB33" s="2">
        <f t="shared" si="5"/>
        <v>0.75391887140984382</v>
      </c>
      <c r="AC33" s="2">
        <f t="shared" si="9"/>
        <v>4.2689122888748654E-2</v>
      </c>
      <c r="AD33" s="2">
        <f t="shared" si="6"/>
        <v>12668.669683195832</v>
      </c>
      <c r="AE33" s="2">
        <f>SUM(AD27:AD33)/SUM(E27:E33)</f>
        <v>0.12130729931202151</v>
      </c>
    </row>
    <row r="34" spans="1:31" x14ac:dyDescent="0.35">
      <c r="A34" s="2" t="s">
        <v>32</v>
      </c>
      <c r="B34" s="2" t="s">
        <v>31</v>
      </c>
      <c r="C34" s="2" t="s">
        <v>30</v>
      </c>
      <c r="D34" s="2">
        <v>85</v>
      </c>
      <c r="E34" s="2">
        <v>306392</v>
      </c>
      <c r="F34" s="2">
        <v>2080660</v>
      </c>
      <c r="G34" s="2">
        <f t="shared" si="7"/>
        <v>0.14725712033681621</v>
      </c>
      <c r="I34" s="2" t="s">
        <v>32</v>
      </c>
      <c r="J34" s="2" t="s">
        <v>31</v>
      </c>
      <c r="K34" s="2" t="s">
        <v>30</v>
      </c>
      <c r="L34" s="2" t="s">
        <v>23</v>
      </c>
      <c r="M34" s="2">
        <v>7763</v>
      </c>
      <c r="N34" s="2">
        <v>2080660</v>
      </c>
      <c r="O34" s="2">
        <f t="shared" si="0"/>
        <v>3.731027654686494</v>
      </c>
      <c r="Q34" s="2">
        <f t="shared" si="1"/>
        <v>298629</v>
      </c>
      <c r="R34" s="2">
        <v>1.24</v>
      </c>
      <c r="S34" s="2">
        <v>0.87</v>
      </c>
      <c r="T34" s="2">
        <v>1.6E-2</v>
      </c>
      <c r="V34" s="2">
        <f t="shared" si="2"/>
        <v>0.66765188715702706</v>
      </c>
      <c r="W34" s="2">
        <f t="shared" si="8"/>
        <v>3.907262239291575E-2</v>
      </c>
      <c r="X34" s="2">
        <f t="shared" si="3"/>
        <v>16851.199752574037</v>
      </c>
      <c r="Y34" s="7">
        <f>SUM(X27:X34)/ SUM(E27:E34)</f>
        <v>8.884677136021206E-2</v>
      </c>
      <c r="Z34" s="2">
        <f t="shared" si="4"/>
        <v>0.13915815185923022</v>
      </c>
      <c r="AB34" s="2">
        <f t="shared" si="5"/>
        <v>0.7668202756666237</v>
      </c>
      <c r="AC34" s="2">
        <f t="shared" si="9"/>
        <v>4.4744507124625153E-2</v>
      </c>
      <c r="AD34" s="2">
        <f t="shared" si="6"/>
        <v>19314.833218119686</v>
      </c>
      <c r="AE34" s="2">
        <f>SUM(AD27:AD34)/SUM(E27:E34)</f>
        <v>0.10522020193864466</v>
      </c>
    </row>
    <row r="35" spans="1:31" x14ac:dyDescent="0.35">
      <c r="A35" s="8" t="s">
        <v>50</v>
      </c>
      <c r="X35" s="2" t="s">
        <v>44</v>
      </c>
      <c r="AD35" s="2" t="s">
        <v>44</v>
      </c>
    </row>
    <row r="36" spans="1:31" x14ac:dyDescent="0.35">
      <c r="A36" s="9" t="s">
        <v>20</v>
      </c>
      <c r="B36" s="9" t="s">
        <v>21</v>
      </c>
      <c r="C36" s="9" t="s">
        <v>22</v>
      </c>
      <c r="D36" s="9" t="s">
        <v>37</v>
      </c>
      <c r="E36" s="9">
        <v>7480</v>
      </c>
      <c r="F36" s="9">
        <v>1377231</v>
      </c>
      <c r="G36" s="9">
        <f>100000*E36/F36</f>
        <v>543.11876511638206</v>
      </c>
      <c r="H36" s="9"/>
      <c r="I36" s="9" t="s">
        <v>20</v>
      </c>
      <c r="J36" s="9" t="s">
        <v>21</v>
      </c>
      <c r="K36" s="9" t="s">
        <v>22</v>
      </c>
      <c r="L36" s="9" t="s">
        <v>23</v>
      </c>
      <c r="M36" s="9">
        <v>221</v>
      </c>
      <c r="N36" s="9">
        <v>1377231</v>
      </c>
      <c r="O36" s="2">
        <f>M36/N36*1000</f>
        <v>0.16046690787529469</v>
      </c>
      <c r="Q36" s="9">
        <f t="shared" ref="Q36:Q67" si="10">E36-M36</f>
        <v>7259</v>
      </c>
      <c r="R36" s="9">
        <v>0.11</v>
      </c>
      <c r="S36" s="9">
        <v>0.06</v>
      </c>
      <c r="T36" s="9">
        <v>0.20699999999999999</v>
      </c>
      <c r="V36" s="10">
        <f t="shared" ref="V36:V67" si="11">(O36-R36)/O36</f>
        <v>0.31450040723981892</v>
      </c>
      <c r="W36" s="10">
        <f t="shared" ref="W36:W67" si="12">(EXP(T36*O36)-EXP(T36*R36))/(EXP(T36*VALUE(O36)))</f>
        <v>1.0392273199088049E-2</v>
      </c>
      <c r="X36" s="10">
        <f t="shared" ref="X36:X67" si="13">M36*V36+Q36*W36</f>
        <v>144.94210115218013</v>
      </c>
      <c r="Y36" s="11"/>
      <c r="Z36" s="2">
        <f>(E36-X36)/F36</f>
        <v>5.3259459733681711E-3</v>
      </c>
      <c r="AB36" s="2">
        <f t="shared" ref="AB36:AB67" si="14">(O36-S36)/O36</f>
        <v>0.62609113122171944</v>
      </c>
      <c r="AC36" s="2">
        <f t="shared" ref="AC36:AC67" si="15">(EXP(T36*O36)-EXP(T36*S36))/(EXP(T36*O36))</f>
        <v>2.0581890938395065E-2</v>
      </c>
      <c r="AD36" s="2">
        <f>M36*AB36+Q36*AC36</f>
        <v>287.7700863218098</v>
      </c>
    </row>
    <row r="37" spans="1:31" x14ac:dyDescent="0.35">
      <c r="A37" s="9" t="s">
        <v>20</v>
      </c>
      <c r="B37" s="9" t="s">
        <v>21</v>
      </c>
      <c r="C37" s="9" t="s">
        <v>24</v>
      </c>
      <c r="D37" s="9" t="s">
        <v>38</v>
      </c>
      <c r="E37" s="9">
        <v>11577</v>
      </c>
      <c r="F37" s="9">
        <v>1428980</v>
      </c>
      <c r="G37" s="9">
        <f t="shared" ref="G37:G67" si="16">100000*E37/F37</f>
        <v>810.15829472770793</v>
      </c>
      <c r="H37" s="9"/>
      <c r="I37" s="9" t="s">
        <v>20</v>
      </c>
      <c r="J37" s="9" t="s">
        <v>21</v>
      </c>
      <c r="K37" s="9" t="s">
        <v>24</v>
      </c>
      <c r="L37" s="9" t="s">
        <v>23</v>
      </c>
      <c r="M37" s="9">
        <v>607</v>
      </c>
      <c r="N37" s="9">
        <v>1428980</v>
      </c>
      <c r="O37" s="2">
        <f t="shared" ref="O37:O67" si="17">M37/N37*1000</f>
        <v>0.42477851334518324</v>
      </c>
      <c r="Q37" s="9">
        <f t="shared" si="10"/>
        <v>10970</v>
      </c>
      <c r="R37" s="9">
        <v>0.13</v>
      </c>
      <c r="S37" s="9">
        <v>7.0000000000000007E-2</v>
      </c>
      <c r="T37" s="9">
        <v>0.17499999999999999</v>
      </c>
      <c r="V37" s="10">
        <f t="shared" si="11"/>
        <v>0.69395815485996704</v>
      </c>
      <c r="W37" s="10">
        <f t="shared" si="12"/>
        <v>5.0278257416351869E-2</v>
      </c>
      <c r="X37" s="10">
        <f t="shared" si="13"/>
        <v>972.78508385737996</v>
      </c>
      <c r="Y37" s="11"/>
      <c r="Z37" s="2">
        <f t="shared" ref="Z37:Z67" si="18">(E37-X37)/F37</f>
        <v>7.4208280844676767E-3</v>
      </c>
      <c r="AB37" s="2">
        <f t="shared" si="14"/>
        <v>0.83520823723228987</v>
      </c>
      <c r="AC37" s="2">
        <f t="shared" si="15"/>
        <v>6.0198165059370305E-2</v>
      </c>
      <c r="AD37" s="2">
        <f t="shared" ref="AD37:AD67" si="19">M37*AB37+Q37*AC37</f>
        <v>1167.3452707012923</v>
      </c>
    </row>
    <row r="38" spans="1:31" x14ac:dyDescent="0.35">
      <c r="A38" s="9" t="s">
        <v>20</v>
      </c>
      <c r="B38" s="9" t="s">
        <v>21</v>
      </c>
      <c r="C38" s="9" t="s">
        <v>25</v>
      </c>
      <c r="D38" s="9" t="s">
        <v>39</v>
      </c>
      <c r="E38" s="9">
        <v>15569</v>
      </c>
      <c r="F38" s="9">
        <v>1301964</v>
      </c>
      <c r="G38" s="9">
        <f t="shared" si="16"/>
        <v>1195.8087934843052</v>
      </c>
      <c r="H38" s="9"/>
      <c r="I38" s="9" t="s">
        <v>20</v>
      </c>
      <c r="J38" s="9" t="s">
        <v>21</v>
      </c>
      <c r="K38" s="9" t="s">
        <v>25</v>
      </c>
      <c r="L38" s="9" t="s">
        <v>23</v>
      </c>
      <c r="M38" s="9">
        <v>1008</v>
      </c>
      <c r="N38" s="9">
        <v>1301964</v>
      </c>
      <c r="O38" s="2">
        <f t="shared" si="17"/>
        <v>0.77421495525221895</v>
      </c>
      <c r="Q38" s="9">
        <f t="shared" si="10"/>
        <v>14561</v>
      </c>
      <c r="R38" s="9">
        <v>0.2</v>
      </c>
      <c r="S38" s="9">
        <v>0.12</v>
      </c>
      <c r="T38" s="9">
        <v>8.6999999999999994E-2</v>
      </c>
      <c r="V38" s="10">
        <f t="shared" si="11"/>
        <v>0.74167380952380946</v>
      </c>
      <c r="W38" s="10">
        <f t="shared" si="12"/>
        <v>4.8729387426469345E-2</v>
      </c>
      <c r="X38" s="10">
        <f t="shared" si="13"/>
        <v>1457.15581031682</v>
      </c>
      <c r="Y38" s="11"/>
      <c r="Z38" s="2">
        <f t="shared" si="18"/>
        <v>1.0838889700239929E-2</v>
      </c>
      <c r="AB38" s="2">
        <f t="shared" si="14"/>
        <v>0.84500428571428576</v>
      </c>
      <c r="AC38" s="2">
        <f t="shared" si="15"/>
        <v>5.532724371588927E-2</v>
      </c>
      <c r="AD38" s="2">
        <f t="shared" si="19"/>
        <v>1657.3843157470637</v>
      </c>
    </row>
    <row r="39" spans="1:31" x14ac:dyDescent="0.35">
      <c r="A39" s="9" t="s">
        <v>20</v>
      </c>
      <c r="B39" s="9" t="s">
        <v>21</v>
      </c>
      <c r="C39" s="9" t="s">
        <v>26</v>
      </c>
      <c r="D39" s="9" t="s">
        <v>40</v>
      </c>
      <c r="E39" s="9">
        <v>16966</v>
      </c>
      <c r="F39" s="9">
        <v>1042963</v>
      </c>
      <c r="G39" s="9">
        <f t="shared" si="16"/>
        <v>1626.711589960526</v>
      </c>
      <c r="H39" s="9"/>
      <c r="I39" s="9" t="s">
        <v>20</v>
      </c>
      <c r="J39" s="9" t="s">
        <v>21</v>
      </c>
      <c r="K39" s="9" t="s">
        <v>26</v>
      </c>
      <c r="L39" s="9" t="s">
        <v>23</v>
      </c>
      <c r="M39" s="9">
        <v>1033</v>
      </c>
      <c r="N39" s="9">
        <v>1042963</v>
      </c>
      <c r="O39" s="2">
        <f t="shared" si="17"/>
        <v>0.99044740800968012</v>
      </c>
      <c r="Q39" s="9">
        <f t="shared" si="10"/>
        <v>15933</v>
      </c>
      <c r="R39" s="9">
        <v>0.25</v>
      </c>
      <c r="S39" s="9">
        <v>0.17</v>
      </c>
      <c r="T39" s="9">
        <v>8.5000000000000006E-2</v>
      </c>
      <c r="V39" s="10">
        <f t="shared" si="11"/>
        <v>0.74758881897386253</v>
      </c>
      <c r="W39" s="10">
        <f t="shared" si="12"/>
        <v>6.0998337881153816E-2</v>
      </c>
      <c r="X39" s="10">
        <f t="shared" si="13"/>
        <v>1744.1457674604237</v>
      </c>
      <c r="Y39" s="11"/>
      <c r="Z39" s="2">
        <f t="shared" si="18"/>
        <v>1.4594817105246854E-2</v>
      </c>
      <c r="AB39" s="2">
        <f t="shared" si="14"/>
        <v>0.82836039690222651</v>
      </c>
      <c r="AC39" s="2">
        <f t="shared" si="15"/>
        <v>6.7361888590287813E-2</v>
      </c>
      <c r="AD39" s="2">
        <f t="shared" si="19"/>
        <v>1928.9732609090556</v>
      </c>
    </row>
    <row r="40" spans="1:31" x14ac:dyDescent="0.35">
      <c r="A40" s="9" t="s">
        <v>20</v>
      </c>
      <c r="B40" s="9" t="s">
        <v>21</v>
      </c>
      <c r="C40" s="9" t="s">
        <v>27</v>
      </c>
      <c r="D40" s="9" t="s">
        <v>41</v>
      </c>
      <c r="E40" s="9">
        <v>17137</v>
      </c>
      <c r="F40" s="9">
        <v>756006</v>
      </c>
      <c r="G40" s="9">
        <f t="shared" si="16"/>
        <v>2266.7809514739301</v>
      </c>
      <c r="H40" s="9"/>
      <c r="I40" s="9" t="s">
        <v>20</v>
      </c>
      <c r="J40" s="9" t="s">
        <v>21</v>
      </c>
      <c r="K40" s="9" t="s">
        <v>27</v>
      </c>
      <c r="L40" s="9" t="s">
        <v>23</v>
      </c>
      <c r="M40" s="9">
        <v>1080</v>
      </c>
      <c r="N40" s="9">
        <v>756006</v>
      </c>
      <c r="O40" s="2">
        <f t="shared" si="17"/>
        <v>1.4285600907929301</v>
      </c>
      <c r="Q40" s="9">
        <f t="shared" si="10"/>
        <v>16057</v>
      </c>
      <c r="R40" s="9">
        <v>0.34</v>
      </c>
      <c r="S40" s="9">
        <v>0.31</v>
      </c>
      <c r="T40" s="9">
        <v>6.9000000000000006E-2</v>
      </c>
      <c r="V40" s="10">
        <f t="shared" si="11"/>
        <v>0.76199811111111104</v>
      </c>
      <c r="W40" s="10">
        <f t="shared" si="12"/>
        <v>7.2359159344035501E-2</v>
      </c>
      <c r="X40" s="10">
        <f t="shared" si="13"/>
        <v>1984.8289815871781</v>
      </c>
      <c r="Y40" s="11"/>
      <c r="Z40" s="2">
        <f t="shared" si="18"/>
        <v>2.0042395190531321E-2</v>
      </c>
      <c r="AB40" s="2">
        <f t="shared" si="14"/>
        <v>0.78299827777777775</v>
      </c>
      <c r="AC40" s="2">
        <f t="shared" si="15"/>
        <v>7.4277389830687643E-2</v>
      </c>
      <c r="AD40" s="2">
        <f t="shared" si="19"/>
        <v>2038.3101885113515</v>
      </c>
    </row>
    <row r="41" spans="1:31" x14ac:dyDescent="0.35">
      <c r="A41" s="9" t="s">
        <v>20</v>
      </c>
      <c r="B41" s="9" t="s">
        <v>21</v>
      </c>
      <c r="C41" s="9" t="s">
        <v>28</v>
      </c>
      <c r="D41" s="9" t="s">
        <v>42</v>
      </c>
      <c r="E41" s="9">
        <v>17376</v>
      </c>
      <c r="F41" s="9">
        <v>508214</v>
      </c>
      <c r="G41" s="9">
        <f t="shared" si="16"/>
        <v>3419.0321400040139</v>
      </c>
      <c r="H41" s="9"/>
      <c r="I41" s="9" t="s">
        <v>20</v>
      </c>
      <c r="J41" s="9" t="s">
        <v>21</v>
      </c>
      <c r="K41" s="9" t="s">
        <v>28</v>
      </c>
      <c r="L41" s="9" t="s">
        <v>23</v>
      </c>
      <c r="M41" s="9">
        <v>926</v>
      </c>
      <c r="N41" s="9">
        <v>508214</v>
      </c>
      <c r="O41" s="2">
        <f t="shared" si="17"/>
        <v>1.8220670819772773</v>
      </c>
      <c r="Q41" s="9">
        <f t="shared" si="10"/>
        <v>16450</v>
      </c>
      <c r="R41" s="9">
        <v>0.43</v>
      </c>
      <c r="S41" s="9">
        <v>0.33</v>
      </c>
      <c r="T41" s="9">
        <v>5.6000000000000001E-2</v>
      </c>
      <c r="V41" s="10">
        <f t="shared" si="11"/>
        <v>0.76400429805615555</v>
      </c>
      <c r="W41" s="10">
        <f t="shared" si="12"/>
        <v>7.4994648971461825E-2</v>
      </c>
      <c r="X41" s="10">
        <f t="shared" si="13"/>
        <v>1941.1299555805472</v>
      </c>
      <c r="Y41" s="11"/>
      <c r="Z41" s="2">
        <f t="shared" si="18"/>
        <v>3.0370808447660734E-2</v>
      </c>
      <c r="AB41" s="2">
        <f t="shared" si="14"/>
        <v>0.81888701943844489</v>
      </c>
      <c r="AC41" s="2">
        <f t="shared" si="15"/>
        <v>8.0160201889745888E-2</v>
      </c>
      <c r="AD41" s="2">
        <f t="shared" si="19"/>
        <v>2076.9247010863201</v>
      </c>
    </row>
    <row r="42" spans="1:31" x14ac:dyDescent="0.35">
      <c r="A42" s="9" t="s">
        <v>20</v>
      </c>
      <c r="B42" s="9" t="s">
        <v>21</v>
      </c>
      <c r="C42" s="9" t="s">
        <v>29</v>
      </c>
      <c r="D42" s="9" t="s">
        <v>43</v>
      </c>
      <c r="E42" s="9">
        <v>18403</v>
      </c>
      <c r="F42" s="9">
        <v>341870</v>
      </c>
      <c r="G42" s="9">
        <f t="shared" si="16"/>
        <v>5383.0403369701935</v>
      </c>
      <c r="H42" s="9"/>
      <c r="I42" s="9" t="s">
        <v>20</v>
      </c>
      <c r="J42" s="9" t="s">
        <v>21</v>
      </c>
      <c r="K42" s="9" t="s">
        <v>29</v>
      </c>
      <c r="L42" s="9" t="s">
        <v>23</v>
      </c>
      <c r="M42" s="9">
        <v>740</v>
      </c>
      <c r="N42" s="9">
        <v>341870</v>
      </c>
      <c r="O42" s="2">
        <f t="shared" si="17"/>
        <v>2.1645654781057129</v>
      </c>
      <c r="Q42" s="9">
        <f t="shared" si="10"/>
        <v>17663</v>
      </c>
      <c r="R42" s="9">
        <v>0.85</v>
      </c>
      <c r="S42" s="9">
        <v>0.57999999999999996</v>
      </c>
      <c r="T42" s="9">
        <v>3.9E-2</v>
      </c>
      <c r="V42" s="10">
        <f t="shared" si="11"/>
        <v>0.60731148648648647</v>
      </c>
      <c r="W42" s="10">
        <f t="shared" si="12"/>
        <v>4.997602099302087E-2</v>
      </c>
      <c r="X42" s="10">
        <f t="shared" si="13"/>
        <v>1332.1369587997276</v>
      </c>
      <c r="Y42" s="11">
        <f>SUM(X36:X42)/ SUM(E36:E42)</f>
        <v>9.1640110410248554E-2</v>
      </c>
      <c r="Z42" s="2">
        <f t="shared" si="18"/>
        <v>4.9933784892503795E-2</v>
      </c>
      <c r="AB42" s="2">
        <f t="shared" si="14"/>
        <v>0.73204783783783778</v>
      </c>
      <c r="AC42" s="2">
        <f t="shared" si="15"/>
        <v>5.9927288120254815E-2</v>
      </c>
      <c r="AD42" s="2">
        <f t="shared" si="19"/>
        <v>1600.2110900680609</v>
      </c>
      <c r="AE42" s="2">
        <f>SUM(AD36:AD42)/SUM(E36:E42)</f>
        <v>0.10292914335117842</v>
      </c>
    </row>
    <row r="43" spans="1:31" x14ac:dyDescent="0.35">
      <c r="A43" s="9" t="s">
        <v>20</v>
      </c>
      <c r="B43" s="9" t="s">
        <v>21</v>
      </c>
      <c r="C43" s="9" t="s">
        <v>30</v>
      </c>
      <c r="D43" s="9">
        <v>85</v>
      </c>
      <c r="E43" s="9">
        <v>41162</v>
      </c>
      <c r="F43" s="9">
        <v>360819</v>
      </c>
      <c r="G43" s="9">
        <f t="shared" si="16"/>
        <v>11407.935834864573</v>
      </c>
      <c r="H43" s="9"/>
      <c r="I43" s="9" t="s">
        <v>20</v>
      </c>
      <c r="J43" s="9" t="s">
        <v>21</v>
      </c>
      <c r="K43" s="9" t="s">
        <v>30</v>
      </c>
      <c r="L43" s="9" t="s">
        <v>23</v>
      </c>
      <c r="M43" s="9">
        <v>741</v>
      </c>
      <c r="N43" s="12">
        <v>360819</v>
      </c>
      <c r="O43" s="2">
        <f t="shared" si="17"/>
        <v>2.0536612539805277</v>
      </c>
      <c r="Q43" s="9">
        <f t="shared" si="10"/>
        <v>40421</v>
      </c>
      <c r="R43" s="9">
        <v>0.89</v>
      </c>
      <c r="S43" s="9">
        <v>0.61</v>
      </c>
      <c r="T43" s="9">
        <v>3.9E-2</v>
      </c>
      <c r="V43" s="10">
        <f t="shared" si="11"/>
        <v>0.56662765182186225</v>
      </c>
      <c r="W43" s="10">
        <f t="shared" si="12"/>
        <v>4.4368393365432961E-2</v>
      </c>
      <c r="X43" s="10">
        <f t="shared" si="13"/>
        <v>2213.2859182241655</v>
      </c>
      <c r="Y43" s="11">
        <f>SUM(X36:X43)/ SUM(E36:E43)</f>
        <v>8.0939181554049708E-2</v>
      </c>
      <c r="Z43" s="2">
        <f t="shared" si="18"/>
        <v>0.10794529689893224</v>
      </c>
      <c r="AB43" s="2">
        <f t="shared" si="14"/>
        <v>0.7029695141700405</v>
      </c>
      <c r="AC43" s="2">
        <f t="shared" si="15"/>
        <v>5.4747119529752475E-2</v>
      </c>
      <c r="AD43" s="2">
        <f t="shared" si="19"/>
        <v>2733.8337285121252</v>
      </c>
      <c r="AE43" s="2">
        <f>SUM(AD36:AD43)/SUM(E36:E43)</f>
        <v>9.2611743268051619E-2</v>
      </c>
    </row>
    <row r="44" spans="1:31" x14ac:dyDescent="0.35">
      <c r="A44" s="9" t="s">
        <v>20</v>
      </c>
      <c r="B44" s="9" t="s">
        <v>31</v>
      </c>
      <c r="C44" s="9" t="s">
        <v>22</v>
      </c>
      <c r="D44" s="9" t="s">
        <v>37</v>
      </c>
      <c r="E44" s="9">
        <v>24395</v>
      </c>
      <c r="F44" s="9">
        <v>6599377</v>
      </c>
      <c r="G44" s="9">
        <f t="shared" si="16"/>
        <v>369.6561054172235</v>
      </c>
      <c r="H44" s="9"/>
      <c r="I44" s="9" t="s">
        <v>20</v>
      </c>
      <c r="J44" s="9" t="s">
        <v>31</v>
      </c>
      <c r="K44" s="9" t="s">
        <v>22</v>
      </c>
      <c r="L44" s="9" t="s">
        <v>23</v>
      </c>
      <c r="M44" s="9">
        <v>1527</v>
      </c>
      <c r="N44" s="9">
        <v>6599377</v>
      </c>
      <c r="O44" s="2">
        <f t="shared" si="17"/>
        <v>0.23138547775039978</v>
      </c>
      <c r="Q44" s="9">
        <f t="shared" si="10"/>
        <v>22868</v>
      </c>
      <c r="R44" s="9">
        <v>0.11</v>
      </c>
      <c r="S44" s="9">
        <v>0.06</v>
      </c>
      <c r="T44" s="9">
        <v>0.20699999999999999</v>
      </c>
      <c r="V44" s="10">
        <f t="shared" si="11"/>
        <v>0.52460283562540933</v>
      </c>
      <c r="W44" s="10">
        <f t="shared" si="12"/>
        <v>2.4813743474047648E-2</v>
      </c>
      <c r="X44" s="10">
        <f t="shared" si="13"/>
        <v>1368.5092157645217</v>
      </c>
      <c r="Y44" s="11"/>
      <c r="Z44" s="2">
        <f t="shared" si="18"/>
        <v>3.4891915985759683E-3</v>
      </c>
      <c r="AB44" s="2">
        <f t="shared" si="14"/>
        <v>0.74069245579567777</v>
      </c>
      <c r="AC44" s="2">
        <f t="shared" si="15"/>
        <v>3.4854868769974442E-2</v>
      </c>
      <c r="AD44" s="2">
        <f t="shared" si="19"/>
        <v>1928.0985190317756</v>
      </c>
    </row>
    <row r="45" spans="1:31" x14ac:dyDescent="0.35">
      <c r="A45" s="9" t="s">
        <v>20</v>
      </c>
      <c r="B45" s="9" t="s">
        <v>31</v>
      </c>
      <c r="C45" s="9" t="s">
        <v>24</v>
      </c>
      <c r="D45" s="9" t="s">
        <v>38</v>
      </c>
      <c r="E45" s="9">
        <v>42466</v>
      </c>
      <c r="F45" s="9">
        <v>7625376</v>
      </c>
      <c r="G45" s="9">
        <f t="shared" si="16"/>
        <v>556.90368579857568</v>
      </c>
      <c r="H45" s="9"/>
      <c r="I45" s="9" t="s">
        <v>20</v>
      </c>
      <c r="J45" s="9" t="s">
        <v>31</v>
      </c>
      <c r="K45" s="9" t="s">
        <v>24</v>
      </c>
      <c r="L45" s="9" t="s">
        <v>23</v>
      </c>
      <c r="M45" s="9">
        <v>3800</v>
      </c>
      <c r="N45" s="9">
        <v>7625376</v>
      </c>
      <c r="O45" s="2">
        <f t="shared" si="17"/>
        <v>0.49833608205024904</v>
      </c>
      <c r="Q45" s="9">
        <f t="shared" si="10"/>
        <v>38666</v>
      </c>
      <c r="R45" s="9">
        <v>0.13</v>
      </c>
      <c r="S45" s="9">
        <v>7.0000000000000007E-2</v>
      </c>
      <c r="T45" s="9">
        <v>0.17499999999999999</v>
      </c>
      <c r="V45" s="10">
        <f t="shared" si="11"/>
        <v>0.73913187368421052</v>
      </c>
      <c r="W45" s="10">
        <f t="shared" si="12"/>
        <v>6.2425271916768069E-2</v>
      </c>
      <c r="X45" s="10">
        <f t="shared" si="13"/>
        <v>5222.4366839337545</v>
      </c>
      <c r="Y45" s="11"/>
      <c r="Z45" s="2">
        <f t="shared" si="18"/>
        <v>4.8841609011891669E-3</v>
      </c>
      <c r="AB45" s="2">
        <f t="shared" si="14"/>
        <v>0.859532547368421</v>
      </c>
      <c r="AC45" s="2">
        <f t="shared" si="15"/>
        <v>7.2218303174230961E-2</v>
      </c>
      <c r="AD45" s="2">
        <f t="shared" si="19"/>
        <v>6058.6165905348134</v>
      </c>
    </row>
    <row r="46" spans="1:31" x14ac:dyDescent="0.35">
      <c r="A46" s="9" t="s">
        <v>20</v>
      </c>
      <c r="B46" s="9" t="s">
        <v>31</v>
      </c>
      <c r="C46" s="9" t="s">
        <v>25</v>
      </c>
      <c r="D46" s="9" t="s">
        <v>39</v>
      </c>
      <c r="E46" s="9">
        <v>60587</v>
      </c>
      <c r="F46" s="9">
        <v>7581734</v>
      </c>
      <c r="G46" s="9">
        <f t="shared" si="16"/>
        <v>799.11798541072528</v>
      </c>
      <c r="H46" s="9"/>
      <c r="I46" s="9" t="s">
        <v>20</v>
      </c>
      <c r="J46" s="9" t="s">
        <v>31</v>
      </c>
      <c r="K46" s="9" t="s">
        <v>25</v>
      </c>
      <c r="L46" s="9" t="s">
        <v>23</v>
      </c>
      <c r="M46" s="9">
        <v>6029</v>
      </c>
      <c r="N46" s="9">
        <v>7581734</v>
      </c>
      <c r="O46" s="2">
        <f t="shared" si="17"/>
        <v>0.79520067572932529</v>
      </c>
      <c r="Q46" s="9">
        <f t="shared" si="10"/>
        <v>54558</v>
      </c>
      <c r="R46" s="9">
        <v>0.2</v>
      </c>
      <c r="S46" s="9">
        <v>0.12</v>
      </c>
      <c r="T46" s="9">
        <v>8.6999999999999994E-2</v>
      </c>
      <c r="V46" s="10">
        <f t="shared" si="11"/>
        <v>0.74849115939625155</v>
      </c>
      <c r="W46" s="10">
        <f t="shared" si="12"/>
        <v>5.0464592540525807E-2</v>
      </c>
      <c r="X46" s="10">
        <f t="shared" si="13"/>
        <v>7265.9004398260076</v>
      </c>
      <c r="Y46" s="11"/>
      <c r="Z46" s="2">
        <f t="shared" si="18"/>
        <v>7.0328370212109775E-3</v>
      </c>
      <c r="AB46" s="2">
        <f t="shared" si="14"/>
        <v>0.84909469563775086</v>
      </c>
      <c r="AC46" s="2">
        <f t="shared" si="15"/>
        <v>5.705041373307225E-2</v>
      </c>
      <c r="AD46" s="2">
        <f t="shared" si="19"/>
        <v>8231.748392448957</v>
      </c>
    </row>
    <row r="47" spans="1:31" x14ac:dyDescent="0.35">
      <c r="A47" s="9" t="s">
        <v>20</v>
      </c>
      <c r="B47" s="9" t="s">
        <v>31</v>
      </c>
      <c r="C47" s="9" t="s">
        <v>26</v>
      </c>
      <c r="D47" s="9" t="s">
        <v>40</v>
      </c>
      <c r="E47" s="9">
        <v>75438</v>
      </c>
      <c r="F47" s="9">
        <v>6763238</v>
      </c>
      <c r="G47" s="9">
        <f t="shared" si="16"/>
        <v>1115.4124695892708</v>
      </c>
      <c r="H47" s="9"/>
      <c r="I47" s="9" t="s">
        <v>20</v>
      </c>
      <c r="J47" s="9" t="s">
        <v>31</v>
      </c>
      <c r="K47" s="9" t="s">
        <v>26</v>
      </c>
      <c r="L47" s="9" t="s">
        <v>23</v>
      </c>
      <c r="M47" s="9">
        <v>7353</v>
      </c>
      <c r="N47" s="9">
        <v>6763238</v>
      </c>
      <c r="O47" s="2">
        <f t="shared" si="17"/>
        <v>1.0872011305827178</v>
      </c>
      <c r="Q47" s="9">
        <f t="shared" si="10"/>
        <v>68085</v>
      </c>
      <c r="R47" s="9">
        <v>0.25</v>
      </c>
      <c r="S47" s="9">
        <v>0.17</v>
      </c>
      <c r="T47" s="9">
        <v>8.5000000000000006E-2</v>
      </c>
      <c r="V47" s="10">
        <f t="shared" si="11"/>
        <v>0.77005174758601924</v>
      </c>
      <c r="W47" s="10">
        <f t="shared" si="12"/>
        <v>6.8689081975496405E-2</v>
      </c>
      <c r="X47" s="10">
        <f t="shared" si="13"/>
        <v>10338.886646301671</v>
      </c>
      <c r="Y47" s="11"/>
      <c r="Z47" s="2">
        <f t="shared" si="18"/>
        <v>9.6254358272913551E-3</v>
      </c>
      <c r="AB47" s="2">
        <f t="shared" si="14"/>
        <v>0.84363518835849305</v>
      </c>
      <c r="AC47" s="2">
        <f t="shared" si="15"/>
        <v>7.5000513032440555E-2</v>
      </c>
      <c r="AD47" s="2">
        <f t="shared" si="19"/>
        <v>11309.659469813716</v>
      </c>
    </row>
    <row r="48" spans="1:31" x14ac:dyDescent="0.35">
      <c r="A48" s="9" t="s">
        <v>20</v>
      </c>
      <c r="B48" s="9" t="s">
        <v>31</v>
      </c>
      <c r="C48" s="9" t="s">
        <v>27</v>
      </c>
      <c r="D48" s="9" t="s">
        <v>41</v>
      </c>
      <c r="E48" s="9">
        <v>101633</v>
      </c>
      <c r="F48" s="9">
        <v>5692824</v>
      </c>
      <c r="G48" s="9">
        <f t="shared" si="16"/>
        <v>1785.2826646318242</v>
      </c>
      <c r="H48" s="9"/>
      <c r="I48" s="9" t="s">
        <v>20</v>
      </c>
      <c r="J48" s="9" t="s">
        <v>31</v>
      </c>
      <c r="K48" s="9" t="s">
        <v>27</v>
      </c>
      <c r="L48" s="9" t="s">
        <v>23</v>
      </c>
      <c r="M48" s="9">
        <v>9244</v>
      </c>
      <c r="N48" s="9">
        <v>5692824</v>
      </c>
      <c r="O48" s="2">
        <f t="shared" si="17"/>
        <v>1.623798663018565</v>
      </c>
      <c r="Q48" s="9">
        <f t="shared" si="10"/>
        <v>92389</v>
      </c>
      <c r="R48" s="9">
        <v>0.34</v>
      </c>
      <c r="S48" s="9">
        <v>0.31</v>
      </c>
      <c r="T48" s="9">
        <v>6.9000000000000006E-2</v>
      </c>
      <c r="V48" s="10">
        <f t="shared" si="11"/>
        <v>0.7906144353093898</v>
      </c>
      <c r="W48" s="10">
        <f t="shared" si="12"/>
        <v>8.4772039656162479E-2</v>
      </c>
      <c r="X48" s="10">
        <f t="shared" si="13"/>
        <v>15140.443811793193</v>
      </c>
      <c r="Y48" s="11"/>
      <c r="Z48" s="2">
        <f t="shared" si="18"/>
        <v>1.5193260179518425E-2</v>
      </c>
      <c r="AB48" s="2">
        <f t="shared" si="14"/>
        <v>0.80908963219385543</v>
      </c>
      <c r="AC48" s="2">
        <f t="shared" si="15"/>
        <v>8.6664602056203591E-2</v>
      </c>
      <c r="AD48" s="2">
        <f t="shared" si="19"/>
        <v>15486.080479370594</v>
      </c>
    </row>
    <row r="49" spans="1:31" x14ac:dyDescent="0.35">
      <c r="A49" s="9" t="s">
        <v>20</v>
      </c>
      <c r="B49" s="9" t="s">
        <v>31</v>
      </c>
      <c r="C49" s="9" t="s">
        <v>28</v>
      </c>
      <c r="D49" s="9" t="s">
        <v>42</v>
      </c>
      <c r="E49" s="9">
        <v>120998</v>
      </c>
      <c r="F49" s="9">
        <v>4095254</v>
      </c>
      <c r="G49" s="9">
        <f t="shared" si="16"/>
        <v>2954.5908507750678</v>
      </c>
      <c r="H49" s="9"/>
      <c r="I49" s="9" t="s">
        <v>20</v>
      </c>
      <c r="J49" s="9" t="s">
        <v>31</v>
      </c>
      <c r="K49" s="9" t="s">
        <v>28</v>
      </c>
      <c r="L49" s="9" t="s">
        <v>23</v>
      </c>
      <c r="M49" s="9">
        <v>9261</v>
      </c>
      <c r="N49" s="9">
        <v>4095254</v>
      </c>
      <c r="O49" s="2">
        <f t="shared" si="17"/>
        <v>2.2613981941046881</v>
      </c>
      <c r="Q49" s="9">
        <f t="shared" si="10"/>
        <v>111737</v>
      </c>
      <c r="R49" s="9">
        <v>0.43</v>
      </c>
      <c r="S49" s="9">
        <v>0.33</v>
      </c>
      <c r="T49" s="9">
        <v>5.6000000000000001E-2</v>
      </c>
      <c r="V49" s="10">
        <f t="shared" si="11"/>
        <v>0.80985215203541738</v>
      </c>
      <c r="W49" s="10">
        <f t="shared" si="12"/>
        <v>9.7474467999374953E-2</v>
      </c>
      <c r="X49" s="10">
        <f t="shared" si="13"/>
        <v>18391.54541084616</v>
      </c>
      <c r="Y49" s="11"/>
      <c r="Z49" s="2">
        <f t="shared" si="18"/>
        <v>2.505496718619989E-2</v>
      </c>
      <c r="AB49" s="2">
        <f t="shared" si="14"/>
        <v>0.85407258179462253</v>
      </c>
      <c r="AC49" s="2">
        <f t="shared" si="15"/>
        <v>0.10251448575761588</v>
      </c>
      <c r="AD49" s="2">
        <f t="shared" si="19"/>
        <v>19364.227275098725</v>
      </c>
    </row>
    <row r="50" spans="1:31" x14ac:dyDescent="0.35">
      <c r="A50" s="9" t="s">
        <v>20</v>
      </c>
      <c r="B50" s="9" t="s">
        <v>31</v>
      </c>
      <c r="C50" s="9" t="s">
        <v>29</v>
      </c>
      <c r="D50" s="9" t="s">
        <v>43</v>
      </c>
      <c r="E50" s="9">
        <v>143958</v>
      </c>
      <c r="F50" s="9">
        <v>2794000</v>
      </c>
      <c r="G50" s="9">
        <f t="shared" si="16"/>
        <v>5152.3979957050824</v>
      </c>
      <c r="H50" s="9"/>
      <c r="I50" s="9" t="s">
        <v>20</v>
      </c>
      <c r="J50" s="9" t="s">
        <v>31</v>
      </c>
      <c r="K50" s="9" t="s">
        <v>29</v>
      </c>
      <c r="L50" s="9" t="s">
        <v>23</v>
      </c>
      <c r="M50" s="9">
        <v>7372</v>
      </c>
      <c r="N50" s="9">
        <v>2794000</v>
      </c>
      <c r="O50" s="2">
        <f t="shared" si="17"/>
        <v>2.6385110952040085</v>
      </c>
      <c r="Q50" s="9">
        <f t="shared" si="10"/>
        <v>136586</v>
      </c>
      <c r="R50" s="9">
        <v>0.85</v>
      </c>
      <c r="S50" s="9">
        <v>0.57999999999999996</v>
      </c>
      <c r="T50" s="9">
        <v>3.9E-2</v>
      </c>
      <c r="V50" s="10">
        <f t="shared" si="11"/>
        <v>0.67784861638632665</v>
      </c>
      <c r="W50" s="10">
        <f t="shared" si="12"/>
        <v>6.7374854997783035E-2</v>
      </c>
      <c r="X50" s="10">
        <f t="shared" si="13"/>
        <v>14199.561944727195</v>
      </c>
      <c r="Y50" s="11">
        <f>SUM(X44:X50)/ SUM(E44:E50)</f>
        <v>0.12630455095165283</v>
      </c>
      <c r="Z50" s="2">
        <f t="shared" si="18"/>
        <v>4.6441817485781252E-2</v>
      </c>
      <c r="AB50" s="2">
        <f t="shared" si="14"/>
        <v>0.78017905588714054</v>
      </c>
      <c r="AC50" s="2">
        <f t="shared" si="15"/>
        <v>7.7143873625284604E-2</v>
      </c>
      <c r="AD50" s="2">
        <f t="shared" si="19"/>
        <v>16288.253122983122</v>
      </c>
      <c r="AE50" s="2">
        <f>SUM(AD44:AD50)/SUM(E44:E50)</f>
        <v>0.13813895930336131</v>
      </c>
    </row>
    <row r="51" spans="1:31" x14ac:dyDescent="0.35">
      <c r="A51" s="9" t="s">
        <v>20</v>
      </c>
      <c r="B51" s="9" t="s">
        <v>31</v>
      </c>
      <c r="C51" s="9" t="s">
        <v>30</v>
      </c>
      <c r="D51" s="9">
        <v>85</v>
      </c>
      <c r="E51" s="9">
        <v>447521</v>
      </c>
      <c r="F51" s="9">
        <v>3334297</v>
      </c>
      <c r="G51" s="9">
        <f t="shared" si="16"/>
        <v>13421.749772140874</v>
      </c>
      <c r="H51" s="9"/>
      <c r="I51" s="9" t="s">
        <v>20</v>
      </c>
      <c r="J51" s="9" t="s">
        <v>31</v>
      </c>
      <c r="K51" s="9" t="s">
        <v>30</v>
      </c>
      <c r="L51" s="9" t="s">
        <v>23</v>
      </c>
      <c r="M51" s="9">
        <v>8257</v>
      </c>
      <c r="N51" s="9">
        <v>3334297</v>
      </c>
      <c r="O51" s="2">
        <f t="shared" si="17"/>
        <v>2.4763840773632344</v>
      </c>
      <c r="Q51" s="9">
        <f t="shared" si="10"/>
        <v>439264</v>
      </c>
      <c r="R51" s="9">
        <v>0.89</v>
      </c>
      <c r="S51" s="9">
        <v>0.61</v>
      </c>
      <c r="T51" s="9">
        <v>3.9E-2</v>
      </c>
      <c r="V51" s="10">
        <f t="shared" si="11"/>
        <v>0.64060502240523187</v>
      </c>
      <c r="W51" s="10">
        <f t="shared" si="12"/>
        <v>5.9993960761733925E-2</v>
      </c>
      <c r="X51" s="10">
        <f t="shared" si="13"/>
        <v>31642.662850042292</v>
      </c>
      <c r="Y51" s="11">
        <f>SUM(X44:X51)/ SUM(E44:E51)</f>
        <v>0.10183908983244259</v>
      </c>
      <c r="Z51" s="2">
        <f t="shared" si="18"/>
        <v>0.12472744244137751</v>
      </c>
      <c r="AB51" s="2">
        <f t="shared" si="14"/>
        <v>0.75367310524403541</v>
      </c>
      <c r="AC51" s="2">
        <f t="shared" si="15"/>
        <v>7.0202983994460955E-2</v>
      </c>
      <c r="AD51" s="2">
        <f t="shared" si="19"/>
        <v>37060.722391342897</v>
      </c>
      <c r="AE51" s="2">
        <f>SUM(AD44:AD51)/SUM(E44:E51)</f>
        <v>0.11379337405518269</v>
      </c>
    </row>
    <row r="52" spans="1:31" x14ac:dyDescent="0.35">
      <c r="A52" s="9" t="s">
        <v>32</v>
      </c>
      <c r="B52" s="9" t="s">
        <v>21</v>
      </c>
      <c r="C52" s="9" t="s">
        <v>22</v>
      </c>
      <c r="D52" s="9" t="s">
        <v>37</v>
      </c>
      <c r="E52" s="9">
        <v>10611</v>
      </c>
      <c r="F52" s="9">
        <v>1208849</v>
      </c>
      <c r="G52" s="9">
        <f t="shared" si="16"/>
        <v>877.77712518271517</v>
      </c>
      <c r="H52" s="9"/>
      <c r="I52" s="9" t="s">
        <v>32</v>
      </c>
      <c r="J52" s="9" t="s">
        <v>21</v>
      </c>
      <c r="K52" s="9" t="s">
        <v>22</v>
      </c>
      <c r="L52" s="9" t="s">
        <v>23</v>
      </c>
      <c r="M52" s="9">
        <v>313</v>
      </c>
      <c r="N52" s="9">
        <v>1208849</v>
      </c>
      <c r="O52" s="2">
        <f t="shared" si="17"/>
        <v>0.25892398471603983</v>
      </c>
      <c r="Q52" s="9">
        <f t="shared" si="10"/>
        <v>10298</v>
      </c>
      <c r="R52" s="9">
        <v>0.11</v>
      </c>
      <c r="S52" s="9">
        <v>0.06</v>
      </c>
      <c r="T52" s="9">
        <v>0.29699999999999999</v>
      </c>
      <c r="V52" s="10">
        <f t="shared" si="11"/>
        <v>0.57516488817891387</v>
      </c>
      <c r="W52" s="10">
        <f t="shared" si="12"/>
        <v>4.3266521766760005E-2</v>
      </c>
      <c r="X52" s="10">
        <f t="shared" si="13"/>
        <v>625.58525115409452</v>
      </c>
      <c r="Y52" s="11"/>
      <c r="Z52" s="2">
        <f t="shared" si="18"/>
        <v>8.2602663764009456E-3</v>
      </c>
      <c r="AB52" s="2">
        <f t="shared" si="14"/>
        <v>0.76827175718849849</v>
      </c>
      <c r="AC52" s="2">
        <f t="shared" si="15"/>
        <v>5.7369043535066583E-2</v>
      </c>
      <c r="AD52" s="2">
        <f t="shared" si="19"/>
        <v>831.25547032411566</v>
      </c>
    </row>
    <row r="53" spans="1:31" x14ac:dyDescent="0.35">
      <c r="A53" s="9" t="s">
        <v>32</v>
      </c>
      <c r="B53" s="9" t="s">
        <v>21</v>
      </c>
      <c r="C53" s="9" t="s">
        <v>24</v>
      </c>
      <c r="D53" s="9" t="s">
        <v>38</v>
      </c>
      <c r="E53" s="9">
        <v>16716</v>
      </c>
      <c r="F53" s="9">
        <v>1228490</v>
      </c>
      <c r="G53" s="9">
        <f t="shared" si="16"/>
        <v>1360.694836750808</v>
      </c>
      <c r="H53" s="9"/>
      <c r="I53" s="9" t="s">
        <v>32</v>
      </c>
      <c r="J53" s="9" t="s">
        <v>21</v>
      </c>
      <c r="K53" s="9" t="s">
        <v>24</v>
      </c>
      <c r="L53" s="9" t="s">
        <v>23</v>
      </c>
      <c r="M53" s="9">
        <v>895</v>
      </c>
      <c r="N53" s="9">
        <v>1228490</v>
      </c>
      <c r="O53" s="2">
        <f t="shared" si="17"/>
        <v>0.72853665882506169</v>
      </c>
      <c r="Q53" s="9">
        <f t="shared" si="10"/>
        <v>15821</v>
      </c>
      <c r="R53" s="9">
        <v>0.18</v>
      </c>
      <c r="S53" s="9">
        <v>0.05</v>
      </c>
      <c r="T53" s="9">
        <v>0.186</v>
      </c>
      <c r="V53" s="10">
        <f t="shared" si="11"/>
        <v>0.75292938547486044</v>
      </c>
      <c r="W53" s="10">
        <f t="shared" si="12"/>
        <v>9.6995568946736305E-2</v>
      </c>
      <c r="X53" s="10">
        <f t="shared" si="13"/>
        <v>2208.4386963063153</v>
      </c>
      <c r="Y53" s="11"/>
      <c r="Z53" s="2">
        <f t="shared" si="18"/>
        <v>1.1809262837868997E-2</v>
      </c>
      <c r="AB53" s="2">
        <f t="shared" si="14"/>
        <v>0.9313692737430167</v>
      </c>
      <c r="AC53" s="2">
        <f t="shared" si="15"/>
        <v>0.11856835009166029</v>
      </c>
      <c r="AD53" s="2">
        <f t="shared" si="19"/>
        <v>2709.4453668001574</v>
      </c>
    </row>
    <row r="54" spans="1:31" x14ac:dyDescent="0.35">
      <c r="A54" s="9" t="s">
        <v>32</v>
      </c>
      <c r="B54" s="9" t="s">
        <v>21</v>
      </c>
      <c r="C54" s="9" t="s">
        <v>25</v>
      </c>
      <c r="D54" s="9" t="s">
        <v>39</v>
      </c>
      <c r="E54" s="9">
        <v>21752</v>
      </c>
      <c r="F54" s="9">
        <v>1076824</v>
      </c>
      <c r="G54" s="9">
        <f t="shared" si="16"/>
        <v>2020.0144127545448</v>
      </c>
      <c r="H54" s="9"/>
      <c r="I54" s="9" t="s">
        <v>32</v>
      </c>
      <c r="J54" s="9" t="s">
        <v>21</v>
      </c>
      <c r="K54" s="9" t="s">
        <v>25</v>
      </c>
      <c r="L54" s="9" t="s">
        <v>23</v>
      </c>
      <c r="M54" s="9">
        <v>1397</v>
      </c>
      <c r="N54" s="9">
        <v>1076824</v>
      </c>
      <c r="O54" s="2">
        <f t="shared" si="17"/>
        <v>1.2973336404092035</v>
      </c>
      <c r="Q54" s="9">
        <f t="shared" si="10"/>
        <v>20355</v>
      </c>
      <c r="R54" s="9">
        <v>0.31</v>
      </c>
      <c r="S54" s="9">
        <v>0.12</v>
      </c>
      <c r="T54" s="9">
        <v>0.111</v>
      </c>
      <c r="V54" s="10">
        <f t="shared" si="11"/>
        <v>0.76104836077308513</v>
      </c>
      <c r="W54" s="10">
        <f t="shared" si="12"/>
        <v>0.1038021127489738</v>
      </c>
      <c r="X54" s="10">
        <f t="shared" si="13"/>
        <v>3176.0765650053618</v>
      </c>
      <c r="Y54" s="11"/>
      <c r="Z54" s="2">
        <f t="shared" si="18"/>
        <v>1.7250658821678044E-2</v>
      </c>
      <c r="AB54" s="2">
        <f t="shared" si="14"/>
        <v>0.90750259126700061</v>
      </c>
      <c r="AC54" s="2">
        <f t="shared" si="15"/>
        <v>0.12250501089969322</v>
      </c>
      <c r="AD54" s="2">
        <f t="shared" si="19"/>
        <v>3761.3706168632552</v>
      </c>
    </row>
    <row r="55" spans="1:31" x14ac:dyDescent="0.35">
      <c r="A55" s="9" t="s">
        <v>32</v>
      </c>
      <c r="B55" s="9" t="s">
        <v>21</v>
      </c>
      <c r="C55" s="9" t="s">
        <v>26</v>
      </c>
      <c r="D55" s="9" t="s">
        <v>40</v>
      </c>
      <c r="E55" s="9">
        <v>22700</v>
      </c>
      <c r="F55" s="9">
        <v>800482</v>
      </c>
      <c r="G55" s="9">
        <f t="shared" si="16"/>
        <v>2835.7914356600149</v>
      </c>
      <c r="H55" s="9"/>
      <c r="I55" s="9" t="s">
        <v>32</v>
      </c>
      <c r="J55" s="9" t="s">
        <v>21</v>
      </c>
      <c r="K55" s="9" t="s">
        <v>26</v>
      </c>
      <c r="L55" s="9" t="s">
        <v>23</v>
      </c>
      <c r="M55" s="9">
        <v>1576</v>
      </c>
      <c r="N55" s="9">
        <v>800482</v>
      </c>
      <c r="O55" s="2">
        <f t="shared" si="17"/>
        <v>1.9688137896917106</v>
      </c>
      <c r="Q55" s="9">
        <f t="shared" si="10"/>
        <v>21124</v>
      </c>
      <c r="R55" s="9">
        <v>0.43</v>
      </c>
      <c r="S55" s="9">
        <v>0.22</v>
      </c>
      <c r="T55" s="9">
        <v>7.2999999999999995E-2</v>
      </c>
      <c r="V55" s="10">
        <f t="shared" si="11"/>
        <v>0.78159437817258881</v>
      </c>
      <c r="W55" s="10">
        <f t="shared" si="12"/>
        <v>0.10625377311279342</v>
      </c>
      <c r="X55" s="10">
        <f t="shared" si="13"/>
        <v>3476.2974432346482</v>
      </c>
      <c r="Y55" s="11"/>
      <c r="Z55" s="2">
        <f t="shared" si="18"/>
        <v>2.4015159062621458E-2</v>
      </c>
      <c r="AB55" s="2">
        <f t="shared" si="14"/>
        <v>0.88825758883248729</v>
      </c>
      <c r="AC55" s="2">
        <f t="shared" si="15"/>
        <v>0.11985041820963267</v>
      </c>
      <c r="AD55" s="2">
        <f t="shared" si="19"/>
        <v>3931.6141942602803</v>
      </c>
    </row>
    <row r="56" spans="1:31" x14ac:dyDescent="0.35">
      <c r="A56" s="9" t="s">
        <v>32</v>
      </c>
      <c r="B56" s="9" t="s">
        <v>21</v>
      </c>
      <c r="C56" s="9" t="s">
        <v>27</v>
      </c>
      <c r="D56" s="9" t="s">
        <v>41</v>
      </c>
      <c r="E56" s="9">
        <v>20252</v>
      </c>
      <c r="F56" s="9">
        <v>550140</v>
      </c>
      <c r="G56" s="9">
        <f t="shared" si="16"/>
        <v>3681.2447740575126</v>
      </c>
      <c r="H56" s="9"/>
      <c r="I56" s="9" t="s">
        <v>32</v>
      </c>
      <c r="J56" s="9" t="s">
        <v>21</v>
      </c>
      <c r="K56" s="9" t="s">
        <v>27</v>
      </c>
      <c r="L56" s="9" t="s">
        <v>23</v>
      </c>
      <c r="M56" s="9">
        <v>1510</v>
      </c>
      <c r="N56" s="9">
        <v>550140</v>
      </c>
      <c r="O56" s="2">
        <f t="shared" si="17"/>
        <v>2.7447558803213727</v>
      </c>
      <c r="Q56" s="9">
        <f t="shared" si="10"/>
        <v>18742</v>
      </c>
      <c r="R56" s="9">
        <v>0.63</v>
      </c>
      <c r="S56" s="9">
        <v>0.35</v>
      </c>
      <c r="T56" s="9">
        <v>4.5999999999999999E-2</v>
      </c>
      <c r="V56" s="10">
        <f t="shared" si="11"/>
        <v>0.77047139072847681</v>
      </c>
      <c r="W56" s="10">
        <f t="shared" si="12"/>
        <v>9.2696958442432378E-2</v>
      </c>
      <c r="X56" s="10">
        <f t="shared" si="13"/>
        <v>2900.7381951280677</v>
      </c>
      <c r="Y56" s="11"/>
      <c r="Z56" s="2">
        <f t="shared" si="18"/>
        <v>3.1539720443654218E-2</v>
      </c>
      <c r="AB56" s="2">
        <f t="shared" si="14"/>
        <v>0.87248410596026482</v>
      </c>
      <c r="AC56" s="2">
        <f t="shared" si="15"/>
        <v>0.10430808544184904</v>
      </c>
      <c r="AD56" s="2">
        <f t="shared" si="19"/>
        <v>3272.3931373511346</v>
      </c>
    </row>
    <row r="57" spans="1:31" x14ac:dyDescent="0.35">
      <c r="A57" s="9" t="s">
        <v>32</v>
      </c>
      <c r="B57" s="9" t="s">
        <v>21</v>
      </c>
      <c r="C57" s="9" t="s">
        <v>28</v>
      </c>
      <c r="D57" s="9" t="s">
        <v>42</v>
      </c>
      <c r="E57" s="9">
        <v>17272</v>
      </c>
      <c r="F57" s="9">
        <v>336433</v>
      </c>
      <c r="G57" s="9">
        <f t="shared" si="16"/>
        <v>5133.8602336869453</v>
      </c>
      <c r="H57" s="9"/>
      <c r="I57" s="9" t="s">
        <v>32</v>
      </c>
      <c r="J57" s="9" t="s">
        <v>21</v>
      </c>
      <c r="K57" s="9" t="s">
        <v>28</v>
      </c>
      <c r="L57" s="9" t="s">
        <v>23</v>
      </c>
      <c r="M57" s="9">
        <v>1131</v>
      </c>
      <c r="N57" s="9">
        <v>336433</v>
      </c>
      <c r="O57" s="2">
        <f t="shared" si="17"/>
        <v>3.3617391872973221</v>
      </c>
      <c r="Q57" s="9">
        <f t="shared" si="10"/>
        <v>16141</v>
      </c>
      <c r="R57" s="9">
        <v>0.77</v>
      </c>
      <c r="S57" s="9">
        <v>0.52</v>
      </c>
      <c r="T57" s="9">
        <v>2.7E-2</v>
      </c>
      <c r="V57" s="10">
        <f t="shared" si="11"/>
        <v>0.77095189213085769</v>
      </c>
      <c r="W57" s="10">
        <f t="shared" si="12"/>
        <v>6.7584695681305304E-2</v>
      </c>
      <c r="X57" s="10">
        <f t="shared" si="13"/>
        <v>1962.831162991949</v>
      </c>
      <c r="Y57" s="11"/>
      <c r="Z57" s="2">
        <f t="shared" si="18"/>
        <v>4.5504361453864668E-2</v>
      </c>
      <c r="AB57" s="2">
        <f t="shared" si="14"/>
        <v>0.84531816091954026</v>
      </c>
      <c r="AC57" s="2">
        <f t="shared" si="15"/>
        <v>7.3857305112330907E-2</v>
      </c>
      <c r="AD57" s="2">
        <f t="shared" si="19"/>
        <v>2148.1856018181334</v>
      </c>
    </row>
    <row r="58" spans="1:31" x14ac:dyDescent="0.35">
      <c r="A58" s="9" t="s">
        <v>32</v>
      </c>
      <c r="B58" s="9" t="s">
        <v>21</v>
      </c>
      <c r="C58" s="9" t="s">
        <v>29</v>
      </c>
      <c r="D58" s="9" t="s">
        <v>43</v>
      </c>
      <c r="E58" s="9">
        <v>15270</v>
      </c>
      <c r="F58" s="9">
        <v>201218</v>
      </c>
      <c r="G58" s="9">
        <f t="shared" si="16"/>
        <v>7588.7843035911301</v>
      </c>
      <c r="H58" s="9"/>
      <c r="I58" s="9" t="s">
        <v>32</v>
      </c>
      <c r="J58" s="9" t="s">
        <v>21</v>
      </c>
      <c r="K58" s="9" t="s">
        <v>29</v>
      </c>
      <c r="L58" s="9" t="s">
        <v>23</v>
      </c>
      <c r="M58" s="9">
        <v>772</v>
      </c>
      <c r="N58" s="9">
        <v>201218</v>
      </c>
      <c r="O58" s="2">
        <f t="shared" si="17"/>
        <v>3.8366348934985934</v>
      </c>
      <c r="Q58" s="9">
        <f t="shared" si="10"/>
        <v>14498</v>
      </c>
      <c r="R58" s="9">
        <v>1</v>
      </c>
      <c r="S58" s="9">
        <v>0.89</v>
      </c>
      <c r="T58" s="9">
        <v>1.6E-2</v>
      </c>
      <c r="V58" s="10">
        <f t="shared" si="11"/>
        <v>0.73935492227979271</v>
      </c>
      <c r="W58" s="10">
        <f t="shared" si="12"/>
        <v>4.437161325629152E-2</v>
      </c>
      <c r="X58" s="10">
        <f t="shared" si="13"/>
        <v>1214.0816489897143</v>
      </c>
      <c r="Y58" s="11">
        <f>SUM(X52:X58)/ SUM(E52:E58)</f>
        <v>0.12493918395487107</v>
      </c>
      <c r="Z58" s="2">
        <f t="shared" si="18"/>
        <v>6.9854179800069E-2</v>
      </c>
      <c r="AB58" s="2">
        <f t="shared" si="14"/>
        <v>0.76802588082901546</v>
      </c>
      <c r="AC58" s="2">
        <f t="shared" si="15"/>
        <v>4.6052040007645179E-2</v>
      </c>
      <c r="AD58" s="2">
        <f t="shared" si="19"/>
        <v>1260.5784560308398</v>
      </c>
      <c r="AE58" s="2">
        <f>SUM(AD52:AD58)/SUM(E52:E58)</f>
        <v>0.14380999769972558</v>
      </c>
    </row>
    <row r="59" spans="1:31" x14ac:dyDescent="0.35">
      <c r="A59" s="9" t="s">
        <v>32</v>
      </c>
      <c r="B59" s="9" t="s">
        <v>21</v>
      </c>
      <c r="C59" s="9" t="s">
        <v>30</v>
      </c>
      <c r="D59" s="9">
        <v>85</v>
      </c>
      <c r="E59" s="9">
        <v>20476</v>
      </c>
      <c r="F59" s="9">
        <v>158499</v>
      </c>
      <c r="G59" s="9">
        <f t="shared" si="16"/>
        <v>12918.693493334344</v>
      </c>
      <c r="H59" s="9"/>
      <c r="I59" s="9" t="s">
        <v>32</v>
      </c>
      <c r="J59" s="9" t="s">
        <v>21</v>
      </c>
      <c r="K59" s="9" t="s">
        <v>30</v>
      </c>
      <c r="L59" s="9" t="s">
        <v>23</v>
      </c>
      <c r="M59" s="9">
        <v>599</v>
      </c>
      <c r="N59" s="9">
        <v>158499</v>
      </c>
      <c r="O59" s="2">
        <f t="shared" si="17"/>
        <v>3.7792036542817304</v>
      </c>
      <c r="Q59" s="9">
        <f t="shared" si="10"/>
        <v>19877</v>
      </c>
      <c r="R59" s="9">
        <v>1.24</v>
      </c>
      <c r="S59" s="9">
        <v>0.87</v>
      </c>
      <c r="T59" s="9">
        <v>1.6E-2</v>
      </c>
      <c r="V59" s="10">
        <f t="shared" si="11"/>
        <v>0.67188854757929883</v>
      </c>
      <c r="W59" s="10">
        <f t="shared" si="12"/>
        <v>3.9813035186518422E-2</v>
      </c>
      <c r="X59" s="10">
        <f t="shared" si="13"/>
        <v>1193.8249404024268</v>
      </c>
      <c r="Y59" s="11">
        <f>SUM(X52:X59)/ SUM(E52:E59)</f>
        <v>0.1155325021421215</v>
      </c>
      <c r="Z59" s="2">
        <f t="shared" si="18"/>
        <v>0.12165486886098696</v>
      </c>
      <c r="AB59" s="2">
        <f t="shared" si="14"/>
        <v>0.76979277128547574</v>
      </c>
      <c r="AC59" s="2">
        <f t="shared" si="15"/>
        <v>4.5480549623326191E-2</v>
      </c>
      <c r="AD59" s="2">
        <f t="shared" si="19"/>
        <v>1365.1227548628547</v>
      </c>
      <c r="AE59" s="2">
        <f>SUM(AD52:AD59)/SUM(E52:E59)</f>
        <v>0.13292036207289101</v>
      </c>
    </row>
    <row r="60" spans="1:31" x14ac:dyDescent="0.35">
      <c r="A60" s="9" t="s">
        <v>32</v>
      </c>
      <c r="B60" s="9" t="s">
        <v>31</v>
      </c>
      <c r="C60" s="9" t="s">
        <v>22</v>
      </c>
      <c r="D60" s="9" t="s">
        <v>37</v>
      </c>
      <c r="E60" s="9">
        <v>39079</v>
      </c>
      <c r="F60" s="9">
        <v>6529005</v>
      </c>
      <c r="G60" s="9">
        <f t="shared" si="16"/>
        <v>598.54449491155242</v>
      </c>
      <c r="H60" s="9"/>
      <c r="I60" s="9" t="s">
        <v>32</v>
      </c>
      <c r="J60" s="9" t="s">
        <v>31</v>
      </c>
      <c r="K60" s="9" t="s">
        <v>22</v>
      </c>
      <c r="L60" s="9" t="s">
        <v>23</v>
      </c>
      <c r="M60" s="9">
        <v>1556</v>
      </c>
      <c r="N60" s="9">
        <v>6529005</v>
      </c>
      <c r="O60" s="2">
        <f t="shared" si="17"/>
        <v>0.23832115307003135</v>
      </c>
      <c r="Q60" s="9">
        <f t="shared" si="10"/>
        <v>37523</v>
      </c>
      <c r="R60" s="9">
        <v>0.11</v>
      </c>
      <c r="S60" s="9">
        <v>0.06</v>
      </c>
      <c r="T60" s="9">
        <v>0.29699999999999999</v>
      </c>
      <c r="V60" s="10">
        <f t="shared" si="11"/>
        <v>0.5384379498714652</v>
      </c>
      <c r="W60" s="10">
        <f t="shared" si="12"/>
        <v>3.7394282474651021E-2</v>
      </c>
      <c r="X60" s="10">
        <f t="shared" si="13"/>
        <v>2240.95511129633</v>
      </c>
      <c r="Y60" s="11"/>
      <c r="Z60" s="2">
        <f t="shared" si="18"/>
        <v>5.6422142253993784E-3</v>
      </c>
      <c r="AB60" s="2">
        <f t="shared" si="14"/>
        <v>0.74823888174807196</v>
      </c>
      <c r="AC60" s="2">
        <f t="shared" si="15"/>
        <v>5.1583362709165553E-2</v>
      </c>
      <c r="AD60" s="2">
        <f t="shared" si="19"/>
        <v>3099.8222189360195</v>
      </c>
    </row>
    <row r="61" spans="1:31" x14ac:dyDescent="0.35">
      <c r="A61" s="9" t="s">
        <v>32</v>
      </c>
      <c r="B61" s="9" t="s">
        <v>31</v>
      </c>
      <c r="C61" s="9" t="s">
        <v>24</v>
      </c>
      <c r="D61" s="9" t="s">
        <v>38</v>
      </c>
      <c r="E61" s="9">
        <v>67140</v>
      </c>
      <c r="F61" s="9">
        <v>7369813</v>
      </c>
      <c r="G61" s="9">
        <f t="shared" si="16"/>
        <v>911.01361730616497</v>
      </c>
      <c r="H61" s="9"/>
      <c r="I61" s="9" t="s">
        <v>32</v>
      </c>
      <c r="J61" s="9" t="s">
        <v>31</v>
      </c>
      <c r="K61" s="9" t="s">
        <v>24</v>
      </c>
      <c r="L61" s="9" t="s">
        <v>23</v>
      </c>
      <c r="M61" s="9">
        <v>4291</v>
      </c>
      <c r="N61" s="9">
        <v>7369813</v>
      </c>
      <c r="O61" s="2">
        <f t="shared" si="17"/>
        <v>0.58224001070312092</v>
      </c>
      <c r="Q61" s="9">
        <f t="shared" si="10"/>
        <v>62849</v>
      </c>
      <c r="R61" s="9">
        <v>0.18</v>
      </c>
      <c r="S61" s="9">
        <v>0.05</v>
      </c>
      <c r="T61" s="9">
        <v>0.186</v>
      </c>
      <c r="V61" s="10">
        <f t="shared" si="11"/>
        <v>0.69084914006059195</v>
      </c>
      <c r="W61" s="10">
        <f t="shared" si="12"/>
        <v>7.2086388876332327E-2</v>
      </c>
      <c r="X61" s="10">
        <f t="shared" si="13"/>
        <v>7494.99111448861</v>
      </c>
      <c r="Y61" s="11"/>
      <c r="Z61" s="2">
        <f t="shared" si="18"/>
        <v>8.0931509233017705E-3</v>
      </c>
      <c r="AB61" s="2">
        <f t="shared" si="14"/>
        <v>0.91412476112794216</v>
      </c>
      <c r="AC61" s="2">
        <f t="shared" si="15"/>
        <v>9.4254250478980714E-2</v>
      </c>
      <c r="AD61" s="2">
        <f t="shared" si="19"/>
        <v>9846.2947383534593</v>
      </c>
    </row>
    <row r="62" spans="1:31" x14ac:dyDescent="0.35">
      <c r="A62" s="9" t="s">
        <v>32</v>
      </c>
      <c r="B62" s="9" t="s">
        <v>31</v>
      </c>
      <c r="C62" s="9" t="s">
        <v>25</v>
      </c>
      <c r="D62" s="9" t="s">
        <v>39</v>
      </c>
      <c r="E62" s="9">
        <v>93842</v>
      </c>
      <c r="F62" s="9">
        <v>7151623</v>
      </c>
      <c r="G62" s="9">
        <f t="shared" si="16"/>
        <v>1312.1776693206564</v>
      </c>
      <c r="H62" s="9"/>
      <c r="I62" s="9" t="s">
        <v>32</v>
      </c>
      <c r="J62" s="9" t="s">
        <v>31</v>
      </c>
      <c r="K62" s="9" t="s">
        <v>25</v>
      </c>
      <c r="L62" s="9" t="s">
        <v>23</v>
      </c>
      <c r="M62" s="9">
        <v>7561</v>
      </c>
      <c r="N62" s="9">
        <v>7151623</v>
      </c>
      <c r="O62" s="2">
        <f t="shared" si="17"/>
        <v>1.0572425308213254</v>
      </c>
      <c r="Q62" s="9">
        <f t="shared" si="10"/>
        <v>86281</v>
      </c>
      <c r="R62" s="9">
        <v>0.31</v>
      </c>
      <c r="S62" s="9">
        <v>0.12</v>
      </c>
      <c r="T62" s="9">
        <v>0.111</v>
      </c>
      <c r="V62" s="10">
        <f t="shared" si="11"/>
        <v>0.70678440285676492</v>
      </c>
      <c r="W62" s="10">
        <f t="shared" si="12"/>
        <v>7.9597238888120106E-2</v>
      </c>
      <c r="X62" s="10">
        <f t="shared" si="13"/>
        <v>12211.726238505891</v>
      </c>
      <c r="Y62" s="11"/>
      <c r="Z62" s="2">
        <f t="shared" si="18"/>
        <v>1.1414230554587975E-2</v>
      </c>
      <c r="AB62" s="2">
        <f t="shared" si="14"/>
        <v>0.88649718820261869</v>
      </c>
      <c r="AC62" s="2">
        <f t="shared" si="15"/>
        <v>9.880527245258075E-2</v>
      </c>
      <c r="AD62" s="2">
        <f t="shared" si="19"/>
        <v>15227.82295248112</v>
      </c>
    </row>
    <row r="63" spans="1:31" x14ac:dyDescent="0.35">
      <c r="A63" s="9" t="s">
        <v>32</v>
      </c>
      <c r="B63" s="9" t="s">
        <v>31</v>
      </c>
      <c r="C63" s="9" t="s">
        <v>26</v>
      </c>
      <c r="D63" s="9" t="s">
        <v>40</v>
      </c>
      <c r="E63" s="9">
        <v>112008</v>
      </c>
      <c r="F63" s="9">
        <v>6184025</v>
      </c>
      <c r="G63" s="9">
        <f t="shared" si="16"/>
        <v>1811.2475289152292</v>
      </c>
      <c r="H63" s="9"/>
      <c r="I63" s="9" t="s">
        <v>32</v>
      </c>
      <c r="J63" s="9" t="s">
        <v>31</v>
      </c>
      <c r="K63" s="9" t="s">
        <v>26</v>
      </c>
      <c r="L63" s="9" t="s">
        <v>23</v>
      </c>
      <c r="M63" s="9">
        <v>9388</v>
      </c>
      <c r="N63" s="9">
        <v>6184025</v>
      </c>
      <c r="O63" s="2">
        <f t="shared" si="17"/>
        <v>1.5181051176216136</v>
      </c>
      <c r="Q63" s="9">
        <f t="shared" si="10"/>
        <v>102620</v>
      </c>
      <c r="R63" s="9">
        <v>0.43</v>
      </c>
      <c r="S63" s="9">
        <v>0.22</v>
      </c>
      <c r="T63" s="9">
        <v>7.2999999999999995E-2</v>
      </c>
      <c r="V63" s="10">
        <f t="shared" si="11"/>
        <v>0.71675215700894757</v>
      </c>
      <c r="W63" s="10">
        <f t="shared" si="12"/>
        <v>7.6358873101678215E-2</v>
      </c>
      <c r="X63" s="10">
        <f t="shared" si="13"/>
        <v>14564.816807694218</v>
      </c>
      <c r="Y63" s="11"/>
      <c r="Z63" s="2">
        <f t="shared" si="18"/>
        <v>1.5757242765400491E-2</v>
      </c>
      <c r="AB63" s="2">
        <f t="shared" si="14"/>
        <v>0.85508249893481036</v>
      </c>
      <c r="AC63" s="2">
        <f t="shared" si="15"/>
        <v>9.0410312113645142E-2</v>
      </c>
      <c r="AD63" s="2">
        <f t="shared" si="19"/>
        <v>17305.420729102261</v>
      </c>
    </row>
    <row r="64" spans="1:31" x14ac:dyDescent="0.35">
      <c r="A64" s="9" t="s">
        <v>32</v>
      </c>
      <c r="B64" s="9" t="s">
        <v>31</v>
      </c>
      <c r="C64" s="9" t="s">
        <v>27</v>
      </c>
      <c r="D64" s="9" t="s">
        <v>41</v>
      </c>
      <c r="E64" s="9">
        <v>132328</v>
      </c>
      <c r="F64" s="9">
        <v>5076365</v>
      </c>
      <c r="G64" s="9">
        <f t="shared" si="16"/>
        <v>2606.7471507663454</v>
      </c>
      <c r="H64" s="9"/>
      <c r="I64" s="9" t="s">
        <v>32</v>
      </c>
      <c r="J64" s="9" t="s">
        <v>31</v>
      </c>
      <c r="K64" s="9" t="s">
        <v>27</v>
      </c>
      <c r="L64" s="9" t="s">
        <v>23</v>
      </c>
      <c r="M64" s="9">
        <v>11004</v>
      </c>
      <c r="N64" s="9">
        <v>5076365</v>
      </c>
      <c r="O64" s="2">
        <f t="shared" si="17"/>
        <v>2.1676928274464111</v>
      </c>
      <c r="Q64" s="9">
        <f t="shared" si="10"/>
        <v>121324</v>
      </c>
      <c r="R64" s="9">
        <v>0.63</v>
      </c>
      <c r="S64" s="9">
        <v>0.35</v>
      </c>
      <c r="T64" s="9">
        <v>4.5999999999999999E-2</v>
      </c>
      <c r="V64" s="10">
        <f t="shared" si="11"/>
        <v>0.70936841603053447</v>
      </c>
      <c r="W64" s="10">
        <f t="shared" si="12"/>
        <v>6.8290184988917493E-2</v>
      </c>
      <c r="X64" s="10">
        <f t="shared" si="13"/>
        <v>16091.128453595426</v>
      </c>
      <c r="Y64" s="11"/>
      <c r="Z64" s="2">
        <f t="shared" si="18"/>
        <v>2.2897658372950838E-2</v>
      </c>
      <c r="AB64" s="2">
        <f t="shared" si="14"/>
        <v>0.83853800890585239</v>
      </c>
      <c r="AC64" s="2">
        <f t="shared" si="15"/>
        <v>8.0213655420720592E-2</v>
      </c>
      <c r="AD64" s="2">
        <f t="shared" si="19"/>
        <v>18959.113780263506</v>
      </c>
    </row>
    <row r="65" spans="1:31" x14ac:dyDescent="0.35">
      <c r="A65" s="9" t="s">
        <v>32</v>
      </c>
      <c r="B65" s="9" t="s">
        <v>31</v>
      </c>
      <c r="C65" s="9" t="s">
        <v>28</v>
      </c>
      <c r="D65" s="9" t="s">
        <v>42</v>
      </c>
      <c r="E65" s="9">
        <v>142531</v>
      </c>
      <c r="F65" s="9">
        <v>3426428</v>
      </c>
      <c r="G65" s="9">
        <f t="shared" si="16"/>
        <v>4159.7547066507741</v>
      </c>
      <c r="H65" s="9"/>
      <c r="I65" s="9" t="s">
        <v>32</v>
      </c>
      <c r="J65" s="9" t="s">
        <v>31</v>
      </c>
      <c r="K65" s="9" t="s">
        <v>28</v>
      </c>
      <c r="L65" s="9" t="s">
        <v>23</v>
      </c>
      <c r="M65" s="9">
        <v>10470</v>
      </c>
      <c r="N65" s="9">
        <v>3426428</v>
      </c>
      <c r="O65" s="2">
        <f t="shared" si="17"/>
        <v>3.0556602969623174</v>
      </c>
      <c r="Q65" s="9">
        <f t="shared" si="10"/>
        <v>132061</v>
      </c>
      <c r="R65" s="9">
        <v>0.77</v>
      </c>
      <c r="S65" s="9">
        <v>0.52</v>
      </c>
      <c r="T65" s="9">
        <v>2.7E-2</v>
      </c>
      <c r="V65" s="10">
        <f t="shared" si="11"/>
        <v>0.74800863801337147</v>
      </c>
      <c r="W65" s="10">
        <f t="shared" si="12"/>
        <v>5.9847166418724694E-2</v>
      </c>
      <c r="X65" s="10">
        <f t="shared" si="13"/>
        <v>15735.127084423202</v>
      </c>
      <c r="Y65" s="11"/>
      <c r="Z65" s="2">
        <f t="shared" si="18"/>
        <v>3.7005264057956795E-2</v>
      </c>
      <c r="AB65" s="2">
        <f t="shared" si="14"/>
        <v>0.82982401528175742</v>
      </c>
      <c r="AC65" s="2">
        <f t="shared" si="15"/>
        <v>6.6171828297624649E-2</v>
      </c>
      <c r="AD65" s="2">
        <f t="shared" si="19"/>
        <v>17426.975256812606</v>
      </c>
    </row>
    <row r="66" spans="1:31" x14ac:dyDescent="0.35">
      <c r="A66" s="9" t="s">
        <v>32</v>
      </c>
      <c r="B66" s="9" t="s">
        <v>31</v>
      </c>
      <c r="C66" s="9" t="s">
        <v>29</v>
      </c>
      <c r="D66" s="9" t="s">
        <v>43</v>
      </c>
      <c r="E66" s="9">
        <v>146273</v>
      </c>
      <c r="F66" s="9">
        <v>2121021</v>
      </c>
      <c r="G66" s="9">
        <f t="shared" si="16"/>
        <v>6896.3485038573408</v>
      </c>
      <c r="H66" s="9"/>
      <c r="I66" s="9" t="s">
        <v>32</v>
      </c>
      <c r="J66" s="9" t="s">
        <v>31</v>
      </c>
      <c r="K66" s="9" t="s">
        <v>29</v>
      </c>
      <c r="L66" s="9" t="s">
        <v>23</v>
      </c>
      <c r="M66" s="9">
        <v>7959</v>
      </c>
      <c r="N66" s="9">
        <v>2121021</v>
      </c>
      <c r="O66" s="2">
        <f t="shared" si="17"/>
        <v>3.7524380946723301</v>
      </c>
      <c r="Q66" s="9">
        <f t="shared" si="10"/>
        <v>138314</v>
      </c>
      <c r="R66" s="9">
        <v>1</v>
      </c>
      <c r="S66" s="9">
        <v>0.89</v>
      </c>
      <c r="T66" s="9">
        <v>1.6E-2</v>
      </c>
      <c r="V66" s="10">
        <f t="shared" si="11"/>
        <v>0.73350659630606863</v>
      </c>
      <c r="W66" s="10">
        <f t="shared" si="12"/>
        <v>4.3083372108370245E-2</v>
      </c>
      <c r="X66" s="10">
        <f t="shared" si="13"/>
        <v>11797.012529797123</v>
      </c>
      <c r="Y66" s="11">
        <f>SUM(X60:X66)/ SUM(E60:E66)</f>
        <v>0.10929575565199828</v>
      </c>
      <c r="Z66" s="2">
        <f t="shared" si="18"/>
        <v>6.3401535142840582E-2</v>
      </c>
      <c r="AB66" s="2">
        <f t="shared" si="14"/>
        <v>0.76282087071240101</v>
      </c>
      <c r="AC66" s="2">
        <f t="shared" si="15"/>
        <v>4.4766064170086377E-2</v>
      </c>
      <c r="AD66" s="2">
        <f t="shared" si="19"/>
        <v>12263.064709621327</v>
      </c>
      <c r="AE66" s="2">
        <f>SUM(AD60:AD66)/SUM(E60:E66)</f>
        <v>0.12838023186761924</v>
      </c>
    </row>
    <row r="67" spans="1:31" x14ac:dyDescent="0.35">
      <c r="A67" s="9" t="s">
        <v>32</v>
      </c>
      <c r="B67" s="9" t="s">
        <v>31</v>
      </c>
      <c r="C67" s="9" t="s">
        <v>30</v>
      </c>
      <c r="D67" s="9">
        <v>85</v>
      </c>
      <c r="E67" s="9">
        <v>287364</v>
      </c>
      <c r="F67" s="9">
        <v>1907106</v>
      </c>
      <c r="G67" s="9">
        <f t="shared" si="16"/>
        <v>15068.066483981489</v>
      </c>
      <c r="H67" s="9"/>
      <c r="I67" s="9" t="s">
        <v>32</v>
      </c>
      <c r="J67" s="9" t="s">
        <v>31</v>
      </c>
      <c r="K67" s="9" t="s">
        <v>30</v>
      </c>
      <c r="L67" s="9" t="s">
        <v>23</v>
      </c>
      <c r="M67" s="9">
        <v>7323</v>
      </c>
      <c r="N67" s="9">
        <v>1907106</v>
      </c>
      <c r="O67" s="2">
        <f t="shared" si="17"/>
        <v>3.8398494892260837</v>
      </c>
      <c r="Q67" s="9">
        <f t="shared" si="10"/>
        <v>280041</v>
      </c>
      <c r="R67" s="9">
        <v>1.24</v>
      </c>
      <c r="S67" s="9">
        <v>0.87</v>
      </c>
      <c r="T67" s="9">
        <v>1.6E-2</v>
      </c>
      <c r="V67" s="10">
        <f t="shared" si="11"/>
        <v>0.67707067595247838</v>
      </c>
      <c r="W67" s="10">
        <f t="shared" si="12"/>
        <v>4.0744284745135181E-2</v>
      </c>
      <c r="X67" s="10">
        <f t="shared" si="13"/>
        <v>16368.258804312401</v>
      </c>
      <c r="Y67" s="11">
        <f>SUM(X60:X67)/ SUM(E60:E67)</f>
        <v>9.4559402041137205E-2</v>
      </c>
      <c r="Z67" s="2">
        <f t="shared" si="18"/>
        <v>0.14209789135773659</v>
      </c>
      <c r="AB67" s="2">
        <f t="shared" si="14"/>
        <v>0.77342861941827112</v>
      </c>
      <c r="AC67" s="2">
        <f t="shared" si="15"/>
        <v>4.6406302470874024E-2</v>
      </c>
      <c r="AD67" s="2">
        <f t="shared" si="19"/>
        <v>18659.48513024603</v>
      </c>
      <c r="AE67" s="2">
        <f>SUM(AD60:AD67)/SUM(E60:E67)</f>
        <v>0.110515253331063</v>
      </c>
    </row>
  </sheetData>
  <mergeCells count="5">
    <mergeCell ref="A1:G1"/>
    <mergeCell ref="I1:O1"/>
    <mergeCell ref="V1:Z1"/>
    <mergeCell ref="AB1:AE1"/>
    <mergeCell ref="AG1:AJ1"/>
  </mergeCell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G 4 E A A B Q S w M E F A A C A A g A N X j Y U i o e J 9 O j A A A A 9 Q A A A B I A H A B D b 2 5 m a W c v U G F j a 2 F n Z S 5 4 b W w g o h g A K K A U A A A A A A A A A A A A A A A A A A A A A A A A A A A A h Y + x D o I w G I R f h X S n L e h A y E 8 Z X C U x I R r X p l R s h B 9 D i + X d H H w k X 0 G M o m 6 O d 9 9 d c n e / 3 i A f 2 y a 4 6 N 6 a D j M S U U 4 C j a q r D N Y Z G d w h T E g u Y C P V S d Y 6 m M J o 0 9 G a j B y d O 6 e M e e + p X 9 C u r 1 n M e c T 2 x b p U R 9 3 K 0 K B 1 E p U m n 1 b 1 v 0 U E 7 F 5 j R E y T J U 3 4 N A n Y 7 E F h 8 M v j i T 3 p j w m r o X F D r 4 X G c F s C m y W w 9 w X x A F B L A w Q U A A I A C A A 1 e N h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N X j Y U s 9 n c Z V p A Q A A Z g M A A B M A H A B G b 3 J t d W x h c y 9 T Z W N 0 a W 9 u M S 5 t I K I Y A C i g F A A A A A A A A A A A A A A A A A A A A A A A A A A A A H 2 R y 2 7 C M B B F 9 0 j 8 w 8 h s E i k g k v I s 6 o J H U R e t 1 J I s s z H U B a u O j e x J R Y T 4 9 z q k U F c i 9 c L W 9 R l f z R 0 b t k G u J M T V G U 6 a j W b D 7 K h m 7 9 A i U y F g T n P D D P S 7 7 V E P o m 4 4 B i / y C T y A Y N h s g F 2 x y v W G 2 Z u E r g X r L L X K 5 k r k m T T e 8 Z l L Z s 5 X M y 6 p L r w l t y V z J Z F J N B 5 Z 3 a e L 1 6 c 4 f d z z h N E s X T H D q N 7 s 0 j h T n 1 x u 2 1 N E z d c 5 l t b w o j R S w b F I F x R p e r O 9 D h 6 Q + A H I X I j L H k b 9 y D / 5 Q d V v i 8 R 7 a w J V k 7 A u Y M E E z z g y T a 4 p z i V V h V c F D I B U O i Q B n L F 9 U N U l 7 I C z 4 u r i k Z Z n G / Z t 3 V u u k M V Y l K H N l 2 3 r e D H p l D Z X E b n i z h U 9 V / R d M X D F 0 B U j V 4 x d E X a J M 4 f 5 j s q t / e m k 2 L P f 6 I m m 0 n w o / f O L J T T e f 0 M L j n 9 T o X 0 B a G d y c v N G t e S u l v R q S b + W D G r J s J a M a s m 4 l t h R u u j k N x t c 3 p z s 5 B t Q S w E C L Q A U A A I A C A A 1 e N h S K h 4 n 0 6 M A A A D 1 A A A A E g A A A A A A A A A A A A A A A A A A A A A A Q 2 9 u Z m l n L 1 B h Y 2 t h Z 2 U u e G 1 s U E s B A i 0 A F A A C A A g A N X j Y U g / K 6 a u k A A A A 6 Q A A A B M A A A A A A A A A A A A A A A A A 7 w A A A F t D b 2 5 0 Z W 5 0 X 1 R 5 c G V z X S 5 4 b W x Q S w E C L Q A U A A I A C A A 1 e N h S z 2 d x l W k B A A B m A w A A E w A A A A A A A A A A A A A A A A D g A Q A A R m 9 y b X V s Y X M v U 2 V j d G l v b j E u b V B L B Q Y A A A A A A w A D A M I A A A C W A w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a D g A A A A A A A L g O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x s J T I w Q 2 F 1 c 2 V z J T I w N T A t O D Q l M j A y M D E 5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V G F y Z 2 V 0 I i B W Y W x 1 Z T 0 i c 0 F s b F 9 D Y X V z Z X N f N T B f O D R f M j A x O T Y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E N v b H V t b l R 5 c G V z I i B W Y W x 1 Z T 0 i c 0 J n W U d C Z 1 l H Q m d Z R 0 J n P T 0 i I C 8 + P E V u d H J 5 I F R 5 c G U 9 I k Z p b G x M Y X N 0 V X B k Y X R l Z C I g V m F s d W U 9 I m Q y M D I x L T A 1 L T I 4 V D E y O j Q 2 O j E 2 L j Y x M T g 1 M D V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4 N i I g L z 4 8 R W 5 0 c n k g V H l w Z T 0 i R m l s b E N v b H V t b k 5 h b W V z I i B W Y W x 1 Z T 0 i c 1 s m c X V v d D t D b 2 x 1 b W 4 x L j E m c X V v d D s s J n F 1 b 3 Q 7 Q 2 9 s d W 1 u M S 4 y J n F 1 b 3 Q 7 L C Z x d W 9 0 O 0 N v b H V t b j E u M y Z x d W 9 0 O y w m c X V v d D t D b 2 x 1 b W 4 x L j Q m c X V v d D s s J n F 1 b 3 Q 7 Q 2 9 s d W 1 u M S 4 1 J n F 1 b 3 Q 7 L C Z x d W 9 0 O 0 N v b H V t b j E u N i Z x d W 9 0 O y w m c X V v d D t D b 2 x 1 b W 4 x L j c m c X V v d D s s J n F 1 b 3 Q 7 Q 2 9 s d W 1 u M S 4 4 J n F 1 b 3 Q 7 L C Z x d W 9 0 O 0 N v b H V t b j E u O S Z x d W 9 0 O y w m c X V v d D t D b 2 x 1 b W 4 x L j E w J n F 1 b 3 Q 7 X S I g L z 4 8 R W 5 0 c n k g V H l w Z T 0 i Q W R k Z W R U b 0 R h d G F N b 2 R l b C I g V m F s d W U 9 I m w w I i A v P j x F b n R y e S B U e X B l P S J M b 2 F k Z W R U b 0 F u Y W x 5 c 2 l z U 2 V y d m l j Z X M i I F Z h b H V l P S J s M C I g L z 4 8 R W 5 0 c n k g V H l w Z T 0 i U m V s Y X R p b 2 5 z a G l w S W 5 m b 0 N v b n R h a W 5 l c i I g V m F s d W U 9 I n N 7 J n F 1 b 3 Q 7 Y 2 9 s d W 1 u Q 2 9 1 b n Q m c X V v d D s 6 M T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F s b C B D Y X V z Z X M g N T A t O D Q g M j A x O S 9 D a G F u Z 2 V k I F R 5 c G U u e 0 N v b H V t b j E u M S w w f S Z x d W 9 0 O y w m c X V v d D t T Z W N 0 a W 9 u M S 9 B b G w g Q 2 F 1 c 2 V z I D U w L T g 0 I D I w M T k v Q 2 h h b m d l Z C B U e X B l L n t D b 2 x 1 b W 4 x L j I s M X 0 m c X V v d D s s J n F 1 b 3 Q 7 U 2 V j d G l v b j E v Q W x s I E N h d X N l c y A 1 M C 0 4 N C A y M D E 5 L 0 N o Y W 5 n Z W Q g V H l w Z S 5 7 Q 2 9 s d W 1 u M S 4 z L D J 9 J n F 1 b 3 Q 7 L C Z x d W 9 0 O 1 N l Y 3 R p b 2 4 x L 0 F s b C B D Y X V z Z X M g N T A t O D Q g M j A x O S 9 D a G F u Z 2 V k I F R 5 c G U u e 0 N v b H V t b j E u N C w z f S Z x d W 9 0 O y w m c X V v d D t T Z W N 0 a W 9 u M S 9 B b G w g Q 2 F 1 c 2 V z I D U w L T g 0 I D I w M T k v Q 2 h h b m d l Z C B U e X B l L n t D b 2 x 1 b W 4 x L j U s N H 0 m c X V v d D s s J n F 1 b 3 Q 7 U 2 V j d G l v b j E v Q W x s I E N h d X N l c y A 1 M C 0 4 N C A y M D E 5 L 0 N o Y W 5 n Z W Q g V H l w Z S 5 7 Q 2 9 s d W 1 u M S 4 2 L D V 9 J n F 1 b 3 Q 7 L C Z x d W 9 0 O 1 N l Y 3 R p b 2 4 x L 0 F s b C B D Y X V z Z X M g N T A t O D Q g M j A x O S 9 D a G F u Z 2 V k I F R 5 c G U u e 0 N v b H V t b j E u N y w 2 f S Z x d W 9 0 O y w m c X V v d D t T Z W N 0 a W 9 u M S 9 B b G w g Q 2 F 1 c 2 V z I D U w L T g 0 I D I w M T k v Q 2 h h b m d l Z C B U e X B l L n t D b 2 x 1 b W 4 x L j g s N 3 0 m c X V v d D s s J n F 1 b 3 Q 7 U 2 V j d G l v b j E v Q W x s I E N h d X N l c y A 1 M C 0 4 N C A y M D E 5 L 0 N o Y W 5 n Z W Q g V H l w Z S 5 7 Q 2 9 s d W 1 u M S 4 5 L D h 9 J n F 1 b 3 Q 7 L C Z x d W 9 0 O 1 N l Y 3 R p b 2 4 x L 0 F s b C B D Y X V z Z X M g N T A t O D Q g M j A x O S 9 D a G F u Z 2 V k I F R 5 c G U u e 0 N v b H V t b j E u M T A s O X 0 m c X V v d D t d L C Z x d W 9 0 O 0 N v b H V t b k N v d W 5 0 J n F 1 b 3 Q 7 O j E w L C Z x d W 9 0 O 0 t l e U N v b H V t b k 5 h b W V z J n F 1 b 3 Q 7 O l t d L C Z x d W 9 0 O 0 N v b H V t b k l k Z W 5 0 a X R p Z X M m c X V v d D s 6 W y Z x d W 9 0 O 1 N l Y 3 R p b 2 4 x L 0 F s b C B D Y X V z Z X M g N T A t O D Q g M j A x O S 9 D a G F u Z 2 V k I F R 5 c G U u e 0 N v b H V t b j E u M S w w f S Z x d W 9 0 O y w m c X V v d D t T Z W N 0 a W 9 u M S 9 B b G w g Q 2 F 1 c 2 V z I D U w L T g 0 I D I w M T k v Q 2 h h b m d l Z C B U e X B l L n t D b 2 x 1 b W 4 x L j I s M X 0 m c X V v d D s s J n F 1 b 3 Q 7 U 2 V j d G l v b j E v Q W x s I E N h d X N l c y A 1 M C 0 4 N C A y M D E 5 L 0 N o Y W 5 n Z W Q g V H l w Z S 5 7 Q 2 9 s d W 1 u M S 4 z L D J 9 J n F 1 b 3 Q 7 L C Z x d W 9 0 O 1 N l Y 3 R p b 2 4 x L 0 F s b C B D Y X V z Z X M g N T A t O D Q g M j A x O S 9 D a G F u Z 2 V k I F R 5 c G U u e 0 N v b H V t b j E u N C w z f S Z x d W 9 0 O y w m c X V v d D t T Z W N 0 a W 9 u M S 9 B b G w g Q 2 F 1 c 2 V z I D U w L T g 0 I D I w M T k v Q 2 h h b m d l Z C B U e X B l L n t D b 2 x 1 b W 4 x L j U s N H 0 m c X V v d D s s J n F 1 b 3 Q 7 U 2 V j d G l v b j E v Q W x s I E N h d X N l c y A 1 M C 0 4 N C A y M D E 5 L 0 N o Y W 5 n Z W Q g V H l w Z S 5 7 Q 2 9 s d W 1 u M S 4 2 L D V 9 J n F 1 b 3 Q 7 L C Z x d W 9 0 O 1 N l Y 3 R p b 2 4 x L 0 F s b C B D Y X V z Z X M g N T A t O D Q g M j A x O S 9 D a G F u Z 2 V k I F R 5 c G U u e 0 N v b H V t b j E u N y w 2 f S Z x d W 9 0 O y w m c X V v d D t T Z W N 0 a W 9 u M S 9 B b G w g Q 2 F 1 c 2 V z I D U w L T g 0 I D I w M T k v Q 2 h h b m d l Z C B U e X B l L n t D b 2 x 1 b W 4 x L j g s N 3 0 m c X V v d D s s J n F 1 b 3 Q 7 U 2 V j d G l v b j E v Q W x s I E N h d X N l c y A 1 M C 0 4 N C A y M D E 5 L 0 N o Y W 5 n Z W Q g V H l w Z S 5 7 Q 2 9 s d W 1 u M S 4 5 L D h 9 J n F 1 b 3 Q 7 L C Z x d W 9 0 O 1 N l Y 3 R p b 2 4 x L 0 F s b C B D Y X V z Z X M g N T A t O D Q g M j A x O S 9 D a G F u Z 2 V k I F R 5 c G U u e 0 N v b H V t b j E u M T A s O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F s b C U y M E N h d X N l c y U y M D U w L T g 0 J T I w M j A x O S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b G w l M j B D Y X V z Z X M l M j A 1 M C 0 4 N C U y M D I w M T k l M j A o M i k v U 3 B s a X Q l M j B D b 2 x 1 b W 4 l M j B i e S U y M E R l b G l t a X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s b C U y M E N h d X N l c y U y M D U w L T g 0 J T I w M j A x O S U y M C g y K S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A K / / g x U J x 8 T 4 H W S T 8 L k P h 8 A A A A A A I A A A A A A A N m A A D A A A A A E A A A A E o j L r L z d D d C X e 1 w V j H z 6 I s A A A A A B I A A A K A A A A A Q A A A A c w X 4 e E B G N c / k u H c r n i O 4 3 1 A A A A A 2 P j N T y 2 k o J R M f R D f h O r X n P H B I A V m v i 8 7 c E R P N p W 9 f 0 p 0 0 q P V b P K P R 4 e Y b / 8 F 1 L O 0 t 9 P 7 X 2 8 P x 0 P g N G L g L i f s N K z q q A Q U X F z x n W I T r b d 3 j h R Q A A A B M 0 z N s 1 X W W m m Y S m j o E u e 5 0 6 E e o 4 w = = < / D a t a M a s h u p > 
</file>

<file path=customXml/itemProps1.xml><?xml version="1.0" encoding="utf-8"?>
<ds:datastoreItem xmlns:ds="http://schemas.openxmlformats.org/officeDocument/2006/customXml" ds:itemID="{21985098-4F25-4641-8A56-8CDC772DA4B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2000-2019</vt:lpstr>
      <vt:lpstr>SAF Variance</vt:lpstr>
      <vt:lpstr>2019 Alternative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Rostron, Brian</dc:creator>
  <cp:lastModifiedBy>Rostron, Brian</cp:lastModifiedBy>
  <dcterms:created xsi:type="dcterms:W3CDTF">2015-06-05T18:17:20Z</dcterms:created>
  <dcterms:modified xsi:type="dcterms:W3CDTF">2022-01-18T19:54:17Z</dcterms:modified>
</cp:coreProperties>
</file>